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I:\RELAZIONI\2019\Trimestrali-Mensili-Semestrale\Semestrale 2019\Sito\Inglese\"/>
    </mc:Choice>
  </mc:AlternateContent>
  <bookViews>
    <workbookView xWindow="0" yWindow="0" windowWidth="28800" windowHeight="12300" tabRatio="740"/>
  </bookViews>
  <sheets>
    <sheet name="E&amp;P Hydrocarbon production " sheetId="6" r:id="rId1"/>
    <sheet name="E&amp;P production by region" sheetId="33" r:id="rId2"/>
    <sheet name="G&amp;P Gas sales" sheetId="8" r:id="rId3"/>
    <sheet name="G&amp;P Supply of natural gas" sheetId="56" r:id="rId4"/>
    <sheet name="G&amp;P Gas sales by entity" sheetId="51" r:id="rId5"/>
    <sheet name="G&amp;P LNG sales" sheetId="52" r:id="rId6"/>
    <sheet name="G&amp;P Gas sales by market" sheetId="57" r:id="rId7"/>
    <sheet name="R&amp;M operative data" sheetId="10" r:id="rId8"/>
    <sheet name="R&amp;M Product sales by market" sheetId="53" r:id="rId9"/>
    <sheet name="R&amp;M_Sales of refined products" sheetId="54" r:id="rId10"/>
    <sheet name="Chemicals" sheetId="55"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a" localSheetId="3">#REF!</definedName>
    <definedName name="\a">#REF!</definedName>
    <definedName name="\b" localSheetId="3">#REF!</definedName>
    <definedName name="\b">#REF!</definedName>
    <definedName name="\c" localSheetId="3">#REF!</definedName>
    <definedName name="\c">#REF!</definedName>
    <definedName name="\d" localSheetId="3">#REF!</definedName>
    <definedName name="\d">#REF!</definedName>
    <definedName name="\e" localSheetId="3">#REF!</definedName>
    <definedName name="\e">#REF!</definedName>
    <definedName name="\h" localSheetId="3">#REF!</definedName>
    <definedName name="\h">#REF!</definedName>
    <definedName name="\k" localSheetId="3">#REF!</definedName>
    <definedName name="\k">#REF!</definedName>
    <definedName name="\p" localSheetId="3">[1]MACRO!#REF!</definedName>
    <definedName name="\p">[1]MACRO!#REF!</definedName>
    <definedName name="\PRINTA1" localSheetId="4">#REF!</definedName>
    <definedName name="\PRINTA1" localSheetId="5">#REF!</definedName>
    <definedName name="\PRINTA1" localSheetId="3">#REF!</definedName>
    <definedName name="\PRINTA1">#REF!</definedName>
    <definedName name="\PRINTB1" localSheetId="4">#REF!</definedName>
    <definedName name="\PRINTB1" localSheetId="5">#REF!</definedName>
    <definedName name="\PRINTB1" localSheetId="3">#REF!</definedName>
    <definedName name="\PRINTB1">#REF!</definedName>
    <definedName name="\PRINTB2" localSheetId="4">#REF!</definedName>
    <definedName name="\PRINTB2" localSheetId="5">#REF!</definedName>
    <definedName name="\PRINTB2" localSheetId="3">#REF!</definedName>
    <definedName name="\PRINTB2">#REF!</definedName>
    <definedName name="\PRINTB3" localSheetId="3">#REF!</definedName>
    <definedName name="\PRINTB3">#REF!</definedName>
    <definedName name="\PRINTB4" localSheetId="3">#REF!</definedName>
    <definedName name="\PRINTB4">#REF!</definedName>
    <definedName name="\PRINTC1" localSheetId="3">#REF!</definedName>
    <definedName name="\PRINTC1">#REF!</definedName>
    <definedName name="\PRINTC2" localSheetId="3">#REF!</definedName>
    <definedName name="\PRINTC2">#REF!</definedName>
    <definedName name="\PRINTD1" localSheetId="3">#REF!</definedName>
    <definedName name="\PRINTD1">#REF!</definedName>
    <definedName name="\PRINTD2" localSheetId="3">#REF!</definedName>
    <definedName name="\PRINTD2">#REF!</definedName>
    <definedName name="\PRINTD3" localSheetId="3">#REF!</definedName>
    <definedName name="\PRINTD3">#REF!</definedName>
    <definedName name="\PRINTE1" localSheetId="3">#REF!</definedName>
    <definedName name="\PRINTE1">#REF!</definedName>
    <definedName name="\PRINTE2" localSheetId="3">#REF!</definedName>
    <definedName name="\PRINTE2">#REF!</definedName>
    <definedName name="\PRINTF1" localSheetId="3">#REF!</definedName>
    <definedName name="\PRINTF1">#REF!</definedName>
    <definedName name="\PRINTG1" localSheetId="3">#REF!</definedName>
    <definedName name="\PRINTG1">#REF!</definedName>
    <definedName name="\PRINTH1" localSheetId="3">#REF!</definedName>
    <definedName name="\PRINTH1">#REF!</definedName>
    <definedName name="\PRINTI1" localSheetId="3">#REF!</definedName>
    <definedName name="\PRINTI1">#REF!</definedName>
    <definedName name="\Q" localSheetId="3">#REF!</definedName>
    <definedName name="\Q">#REF!</definedName>
    <definedName name="\s" localSheetId="3">#REF!</definedName>
    <definedName name="\s">#REF!</definedName>
    <definedName name="\w" localSheetId="3">#REF!</definedName>
    <definedName name="\w">#REF!</definedName>
    <definedName name="\z" localSheetId="3">#REF!</definedName>
    <definedName name="\z">#REF!</definedName>
    <definedName name="__________SOC1">#REF!</definedName>
    <definedName name="__________SOC2">#REF!</definedName>
    <definedName name="__________tab1">#REF!</definedName>
    <definedName name="__________tab2">#REF!</definedName>
    <definedName name="__________tab3">#REF!</definedName>
    <definedName name="__________tab4">#REF!</definedName>
    <definedName name="__________tab5">#REF!</definedName>
    <definedName name="__________tab6">#REF!</definedName>
    <definedName name="__________tab7">#REF!</definedName>
    <definedName name="__________tab8">#REF!</definedName>
    <definedName name="__________TIT1">#REF!</definedName>
    <definedName name="__________TIT10">#REF!</definedName>
    <definedName name="__________TIT11">#REF!</definedName>
    <definedName name="__________TIT12">#REF!</definedName>
    <definedName name="__________TIT13">#REF!</definedName>
    <definedName name="__________TIT14">#REF!</definedName>
    <definedName name="__________TIT15">#REF!</definedName>
    <definedName name="__________TIT16">#REF!</definedName>
    <definedName name="__________TIT18">#REF!</definedName>
    <definedName name="__________tit19">#REF!</definedName>
    <definedName name="__________TIT2">#REF!</definedName>
    <definedName name="__________tit20">#REF!</definedName>
    <definedName name="__________TIT21">#REF!</definedName>
    <definedName name="__________TIT22">#REF!</definedName>
    <definedName name="__________TIT23">#REF!</definedName>
    <definedName name="__________TIT24">#REF!</definedName>
    <definedName name="__________TIT25">#REF!</definedName>
    <definedName name="__________TIT26">#REF!</definedName>
    <definedName name="__________TIT27">#REF!</definedName>
    <definedName name="__________TIT3">#REF!</definedName>
    <definedName name="__________TIT4">#REF!</definedName>
    <definedName name="__________TIT5">#REF!</definedName>
    <definedName name="__________TIT6">#REF!</definedName>
    <definedName name="__________TIT7">#REF!</definedName>
    <definedName name="__________TIT8">#REF!</definedName>
    <definedName name="__________TIT9">#REF!</definedName>
    <definedName name="_________SOC1">#REF!</definedName>
    <definedName name="_________SOC2">#REF!</definedName>
    <definedName name="_________tab1">#REF!</definedName>
    <definedName name="_________tab2">#REF!</definedName>
    <definedName name="_________tab3">#REF!</definedName>
    <definedName name="_________tab4">#REF!</definedName>
    <definedName name="_________tab5">#REF!</definedName>
    <definedName name="_________tab6">#REF!</definedName>
    <definedName name="_________tab7">#REF!</definedName>
    <definedName name="_________tab8">#REF!</definedName>
    <definedName name="_________TIT1">#REF!</definedName>
    <definedName name="_________TIT10">#REF!</definedName>
    <definedName name="_________TIT11">#REF!</definedName>
    <definedName name="_________TIT12">#REF!</definedName>
    <definedName name="_________TIT13">#REF!</definedName>
    <definedName name="_________TIT14">#REF!</definedName>
    <definedName name="_________TIT15">#REF!</definedName>
    <definedName name="_________TIT16">#REF!</definedName>
    <definedName name="_________TIT18">#REF!</definedName>
    <definedName name="_________tit19">#REF!</definedName>
    <definedName name="_________TIT2">#REF!</definedName>
    <definedName name="_________tit20">#REF!</definedName>
    <definedName name="_________TIT21">#REF!</definedName>
    <definedName name="_________TIT22">#REF!</definedName>
    <definedName name="_________TIT23">#REF!</definedName>
    <definedName name="_________TIT24">#REF!</definedName>
    <definedName name="_________TIT25">#REF!</definedName>
    <definedName name="_________TIT26">#REF!</definedName>
    <definedName name="_________TIT27">#REF!</definedName>
    <definedName name="_________TIT3">#REF!</definedName>
    <definedName name="_________TIT4">#REF!</definedName>
    <definedName name="_________TIT5">#REF!</definedName>
    <definedName name="_________TIT6">#REF!</definedName>
    <definedName name="_________TIT7">#REF!</definedName>
    <definedName name="_________TIT8">#REF!</definedName>
    <definedName name="_________TIT9">#REF!</definedName>
    <definedName name="________SP1">#REF!</definedName>
    <definedName name="________SP2">#REF!</definedName>
    <definedName name="________SP3">#REF!</definedName>
    <definedName name="________SP4">#REF!</definedName>
    <definedName name="_______ECO96">#REF!</definedName>
    <definedName name="_______SP1">#REF!</definedName>
    <definedName name="_______SP2">#REF!</definedName>
    <definedName name="_______SP3">#REF!</definedName>
    <definedName name="_______SP4">#REF!</definedName>
    <definedName name="______ECO96">#REF!</definedName>
    <definedName name="______SOC1">#REF!</definedName>
    <definedName name="______SOC2">#REF!</definedName>
    <definedName name="______SP1">#REF!</definedName>
    <definedName name="______SP2">#REF!</definedName>
    <definedName name="______SP3">#REF!</definedName>
    <definedName name="______SP4">#REF!</definedName>
    <definedName name="______tab1">#REF!</definedName>
    <definedName name="______tab2">#REF!</definedName>
    <definedName name="______tab3">#REF!</definedName>
    <definedName name="______tab4">#REF!</definedName>
    <definedName name="______tab5">#REF!</definedName>
    <definedName name="______tab6">#REF!</definedName>
    <definedName name="______tab7">#REF!</definedName>
    <definedName name="______tab8">#REF!</definedName>
    <definedName name="______TIT1">#REF!</definedName>
    <definedName name="______TIT10">#REF!</definedName>
    <definedName name="______TIT11">#REF!</definedName>
    <definedName name="______TIT12">#REF!</definedName>
    <definedName name="______TIT13">#REF!</definedName>
    <definedName name="______TIT14">#REF!</definedName>
    <definedName name="______TIT15">#REF!</definedName>
    <definedName name="______TIT16">#REF!</definedName>
    <definedName name="______TIT18">#REF!</definedName>
    <definedName name="______tit19">#REF!</definedName>
    <definedName name="______TIT2">#REF!</definedName>
    <definedName name="______tit20">#REF!</definedName>
    <definedName name="______TIT21">#REF!</definedName>
    <definedName name="______TIT22">#REF!</definedName>
    <definedName name="______TIT23">#REF!</definedName>
    <definedName name="______TIT24">#REF!</definedName>
    <definedName name="______TIT25">#REF!</definedName>
    <definedName name="______TIT26">#REF!</definedName>
    <definedName name="______TIT27">#REF!</definedName>
    <definedName name="______TIT3">#REF!</definedName>
    <definedName name="______TIT4">#REF!</definedName>
    <definedName name="______TIT5">#REF!</definedName>
    <definedName name="______TIT6">#REF!</definedName>
    <definedName name="______TIT7">#REF!</definedName>
    <definedName name="______TIT8">#REF!</definedName>
    <definedName name="______TIT9">#REF!</definedName>
    <definedName name="_____ECO96">#REF!</definedName>
    <definedName name="_____SOC1">#REF!</definedName>
    <definedName name="_____SOC2">#REF!</definedName>
    <definedName name="_____tab1">#REF!</definedName>
    <definedName name="_____tab2">#REF!</definedName>
    <definedName name="_____tab3">#REF!</definedName>
    <definedName name="_____tab4">#REF!</definedName>
    <definedName name="_____tab5">#REF!</definedName>
    <definedName name="_____tab6">#REF!</definedName>
    <definedName name="_____tab7">#REF!</definedName>
    <definedName name="_____tab8">#REF!</definedName>
    <definedName name="_____TIT1">#REF!</definedName>
    <definedName name="_____TIT10">#REF!</definedName>
    <definedName name="_____TIT11">#REF!</definedName>
    <definedName name="_____TIT12">#REF!</definedName>
    <definedName name="_____TIT13">#REF!</definedName>
    <definedName name="_____TIT14">#REF!</definedName>
    <definedName name="_____TIT15">#REF!</definedName>
    <definedName name="_____TIT16">#REF!</definedName>
    <definedName name="_____TIT18">#REF!</definedName>
    <definedName name="_____tit19">#REF!</definedName>
    <definedName name="_____TIT2">#REF!</definedName>
    <definedName name="_____tit20">#REF!</definedName>
    <definedName name="_____TIT21">#REF!</definedName>
    <definedName name="_____TIT22">#REF!</definedName>
    <definedName name="_____TIT23">#REF!</definedName>
    <definedName name="_____TIT24">#REF!</definedName>
    <definedName name="_____TIT25">#REF!</definedName>
    <definedName name="_____TIT26">#REF!</definedName>
    <definedName name="_____TIT27">#REF!</definedName>
    <definedName name="_____TIT3">#REF!</definedName>
    <definedName name="_____TIT4">#REF!</definedName>
    <definedName name="_____TIT5">#REF!</definedName>
    <definedName name="_____TIT6">#REF!</definedName>
    <definedName name="_____TIT7">#REF!</definedName>
    <definedName name="_____TIT8">#REF!</definedName>
    <definedName name="_____TIT9">#REF!</definedName>
    <definedName name="____ECO96">#REF!</definedName>
    <definedName name="____SOC1">#REF!</definedName>
    <definedName name="____SOC2">#REF!</definedName>
    <definedName name="____SP1">#REF!</definedName>
    <definedName name="____SP2">#REF!</definedName>
    <definedName name="____SP3">#REF!</definedName>
    <definedName name="____SP4">#REF!</definedName>
    <definedName name="____tab1">#REF!</definedName>
    <definedName name="____tab2">#REF!</definedName>
    <definedName name="____tab3">#REF!</definedName>
    <definedName name="____tab4">#REF!</definedName>
    <definedName name="____tab5">#REF!</definedName>
    <definedName name="____tab6">#REF!</definedName>
    <definedName name="____tab7">#REF!</definedName>
    <definedName name="____tab8">#REF!</definedName>
    <definedName name="____TIT1">#REF!</definedName>
    <definedName name="____TIT10">#REF!</definedName>
    <definedName name="____TIT11">#REF!</definedName>
    <definedName name="____TIT12">#REF!</definedName>
    <definedName name="____TIT13">#REF!</definedName>
    <definedName name="____TIT14">#REF!</definedName>
    <definedName name="____TIT15">#REF!</definedName>
    <definedName name="____TIT16">#REF!</definedName>
    <definedName name="____TIT18">#REF!</definedName>
    <definedName name="____tit19">#REF!</definedName>
    <definedName name="____TIT2">#REF!</definedName>
    <definedName name="____tit20">#REF!</definedName>
    <definedName name="____TIT21">#REF!</definedName>
    <definedName name="____TIT22">#REF!</definedName>
    <definedName name="____TIT23">#REF!</definedName>
    <definedName name="____TIT24">#REF!</definedName>
    <definedName name="____TIT25">#REF!</definedName>
    <definedName name="____TIT26">#REF!</definedName>
    <definedName name="____TIT27">#REF!</definedName>
    <definedName name="____TIT3">#REF!</definedName>
    <definedName name="____TIT4">#REF!</definedName>
    <definedName name="____TIT5">#REF!</definedName>
    <definedName name="____TIT6">#REF!</definedName>
    <definedName name="____TIT7">#REF!</definedName>
    <definedName name="____TIT8">#REF!</definedName>
    <definedName name="____TIT9">#REF!</definedName>
    <definedName name="___ECO96">#REF!</definedName>
    <definedName name="___SOC1">#REF!</definedName>
    <definedName name="___SOC2">#REF!</definedName>
    <definedName name="___SP1">#REF!</definedName>
    <definedName name="___SP2">#REF!</definedName>
    <definedName name="___SP3">#REF!</definedName>
    <definedName name="___SP4">#REF!</definedName>
    <definedName name="___tab1">#REF!</definedName>
    <definedName name="___tab2">#REF!</definedName>
    <definedName name="___tab3">#REF!</definedName>
    <definedName name="___tab4">#REF!</definedName>
    <definedName name="___tab5">#REF!</definedName>
    <definedName name="___tab6">#REF!</definedName>
    <definedName name="___tab7">#REF!</definedName>
    <definedName name="___tab8">#REF!</definedName>
    <definedName name="___TIT1">#REF!</definedName>
    <definedName name="___TIT10">#REF!</definedName>
    <definedName name="___TIT11">#REF!</definedName>
    <definedName name="___TIT12">#REF!</definedName>
    <definedName name="___TIT13">#REF!</definedName>
    <definedName name="___TIT14">#REF!</definedName>
    <definedName name="___TIT15">#REF!</definedName>
    <definedName name="___TIT16">#REF!</definedName>
    <definedName name="___TIT18">#REF!</definedName>
    <definedName name="___tit19">#REF!</definedName>
    <definedName name="___TIT2">#REF!</definedName>
    <definedName name="___tit20">#REF!</definedName>
    <definedName name="___TIT21">#REF!</definedName>
    <definedName name="___TIT22">#REF!</definedName>
    <definedName name="___TIT23">#REF!</definedName>
    <definedName name="___TIT24">#REF!</definedName>
    <definedName name="___TIT25">#REF!</definedName>
    <definedName name="___TIT26">#REF!</definedName>
    <definedName name="___TIT27">#REF!</definedName>
    <definedName name="___TIT3">#REF!</definedName>
    <definedName name="___TIT4">#REF!</definedName>
    <definedName name="___TIT5">#REF!</definedName>
    <definedName name="___TIT6">#REF!</definedName>
    <definedName name="___TIT7">#REF!</definedName>
    <definedName name="___TIT8">#REF!</definedName>
    <definedName name="___TIT9">#REF!</definedName>
    <definedName name="__123Graph_C" localSheetId="3" hidden="1">#REF!</definedName>
    <definedName name="__123Graph_C" hidden="1">#REF!</definedName>
    <definedName name="__ECO96">#REF!</definedName>
    <definedName name="__SOC1" localSheetId="3">#REF!</definedName>
    <definedName name="__SOC2" localSheetId="3">#REF!</definedName>
    <definedName name="__SP1">#REF!</definedName>
    <definedName name="__SP2">#REF!</definedName>
    <definedName name="__SP3">#REF!</definedName>
    <definedName name="__SP4">#REF!</definedName>
    <definedName name="__tab1" localSheetId="3">#REF!</definedName>
    <definedName name="__tab2" localSheetId="3">#REF!</definedName>
    <definedName name="__tab3" localSheetId="3">#REF!</definedName>
    <definedName name="__tab4" localSheetId="3">#REF!</definedName>
    <definedName name="__tab5" localSheetId="3">#REF!</definedName>
    <definedName name="__tab6" localSheetId="3">#REF!</definedName>
    <definedName name="__tab7" localSheetId="3">#REF!</definedName>
    <definedName name="__tab8" localSheetId="3">#REF!</definedName>
    <definedName name="__TIT1" localSheetId="3">#REF!</definedName>
    <definedName name="__TIT10" localSheetId="3">#REF!</definedName>
    <definedName name="__TIT11" localSheetId="3">#REF!</definedName>
    <definedName name="__TIT12" localSheetId="3">#REF!</definedName>
    <definedName name="__TIT13" localSheetId="3">#REF!</definedName>
    <definedName name="__TIT14" localSheetId="3">#REF!</definedName>
    <definedName name="__TIT15" localSheetId="3">#REF!</definedName>
    <definedName name="__TIT16" localSheetId="3">#REF!</definedName>
    <definedName name="__TIT18" localSheetId="3">#REF!</definedName>
    <definedName name="__tit19" localSheetId="3">#REF!</definedName>
    <definedName name="__TIT2" localSheetId="3">#REF!</definedName>
    <definedName name="__tit20" localSheetId="3">#REF!</definedName>
    <definedName name="__TIT21" localSheetId="3">#REF!</definedName>
    <definedName name="__TIT22" localSheetId="3">#REF!</definedName>
    <definedName name="__TIT23" localSheetId="3">#REF!</definedName>
    <definedName name="__TIT24" localSheetId="3">#REF!</definedName>
    <definedName name="__TIT25" localSheetId="3">#REF!</definedName>
    <definedName name="__TIT26" localSheetId="3">#REF!</definedName>
    <definedName name="__TIT27" localSheetId="3">#REF!</definedName>
    <definedName name="__TIT3" localSheetId="3">#REF!</definedName>
    <definedName name="__TIT4" localSheetId="3">#REF!</definedName>
    <definedName name="__TIT5" localSheetId="3">#REF!</definedName>
    <definedName name="__TIT6" localSheetId="3">#REF!</definedName>
    <definedName name="__TIT7" localSheetId="3">#REF!</definedName>
    <definedName name="__TIT8" localSheetId="3">#REF!</definedName>
    <definedName name="__TIT9" localSheetId="3">#REF!</definedName>
    <definedName name="_16__123Graph_AGRAFICO_1" hidden="1">#REF!</definedName>
    <definedName name="_3__Escluso_costo_lavoro_da_acquisizioni">"ANALISI"</definedName>
    <definedName name="_32__123Graph_BGRAFICO_1" localSheetId="4" hidden="1">#REF!</definedName>
    <definedName name="_32__123Graph_BGRAFICO_1" localSheetId="5" hidden="1">#REF!</definedName>
    <definedName name="_32__123Graph_BGRAFICO_1" hidden="1">#REF!</definedName>
    <definedName name="_48__123Graph_LBL_AGRAFICO_1" localSheetId="4" hidden="1">#REF!</definedName>
    <definedName name="_48__123Graph_LBL_AGRAFICO_1" localSheetId="5" hidden="1">#REF!</definedName>
    <definedName name="_48__123Graph_LBL_AGRAFICO_1" hidden="1">#REF!</definedName>
    <definedName name="_64__123Graph_LBL_BGRAFICO_1" localSheetId="4" hidden="1">#REF!</definedName>
    <definedName name="_64__123Graph_LBL_BGRAFICO_1" localSheetId="5" hidden="1">#REF!</definedName>
    <definedName name="_64__123Graph_LBL_BGRAFICO_1" hidden="1">#REF!</definedName>
    <definedName name="_ECO96">#REF!</definedName>
    <definedName name="_Key1" localSheetId="3" hidden="1">#REF!</definedName>
    <definedName name="_Key1" hidden="1">#REF!</definedName>
    <definedName name="_Order1" hidden="1">255</definedName>
    <definedName name="_SOC1" localSheetId="4">#REF!</definedName>
    <definedName name="_SOC1" localSheetId="5">#REF!</definedName>
    <definedName name="_SOC1">#REF!</definedName>
    <definedName name="_SOC2">#REF!</definedName>
    <definedName name="_Sort" localSheetId="3" hidden="1">#REF!</definedName>
    <definedName name="_Sort" hidden="1">#REF!</definedName>
    <definedName name="_SP1">#REF!</definedName>
    <definedName name="_SP2">#REF!</definedName>
    <definedName name="_SP3">#REF!</definedName>
    <definedName name="_SP4">#REF!</definedName>
    <definedName name="_tab1">#REF!</definedName>
    <definedName name="_tab2">#REF!</definedName>
    <definedName name="_tab3">#REF!</definedName>
    <definedName name="_tab4">#REF!</definedName>
    <definedName name="_tab5">#REF!</definedName>
    <definedName name="_tab6">#REF!</definedName>
    <definedName name="_tab7">#REF!</definedName>
    <definedName name="_tab8">#REF!</definedName>
    <definedName name="_TIT1">#REF!</definedName>
    <definedName name="_TIT10">#REF!</definedName>
    <definedName name="_TIT11">#REF!</definedName>
    <definedName name="_TIT12">#REF!</definedName>
    <definedName name="_TIT13">#REF!</definedName>
    <definedName name="_TIT14">#REF!</definedName>
    <definedName name="_TIT15">#REF!</definedName>
    <definedName name="_TIT16">#REF!</definedName>
    <definedName name="_TIT18">#REF!</definedName>
    <definedName name="_tit19">#REF!</definedName>
    <definedName name="_TIT2">#REF!</definedName>
    <definedName name="_tit20">#REF!</definedName>
    <definedName name="_TIT21">#REF!</definedName>
    <definedName name="_TIT22">#REF!</definedName>
    <definedName name="_TIT23">#REF!</definedName>
    <definedName name="_TIT24">#REF!</definedName>
    <definedName name="_TIT25">#REF!</definedName>
    <definedName name="_TIT26">#REF!</definedName>
    <definedName name="_TIT27">#REF!</definedName>
    <definedName name="_TIT3">#REF!</definedName>
    <definedName name="_TIT4">#REF!</definedName>
    <definedName name="_TIT5">#REF!</definedName>
    <definedName name="_TIT6">#REF!</definedName>
    <definedName name="_TIT7">#REF!</definedName>
    <definedName name="_TIT8">#REF!</definedName>
    <definedName name="_TIT9">#REF!</definedName>
    <definedName name="a" localSheetId="3">#REF!</definedName>
    <definedName name="a">#REF!</definedName>
    <definedName name="aa" localSheetId="3">#REF!</definedName>
    <definedName name="aa">#REF!</definedName>
    <definedName name="ACQ_GAS_ESTERO">[2]riepilogo!$A$4:$O$116</definedName>
    <definedName name="agg_forecast" localSheetId="3">#REF!</definedName>
    <definedName name="agg_forecast">#REF!</definedName>
    <definedName name="AGGIUSTAM" localSheetId="3">#REF!</definedName>
    <definedName name="AGGIUSTAM">#REF!</definedName>
    <definedName name="agip" localSheetId="3">#REF!</definedName>
    <definedName name="agip">#REF!</definedName>
    <definedName name="Agip_mdc" localSheetId="3">#REF!</definedName>
    <definedName name="Agip_mdc">#REF!</definedName>
    <definedName name="AgipSnam" localSheetId="3">#REF!</definedName>
    <definedName name="AgipSnam">#REF!</definedName>
    <definedName name="AL" localSheetId="3">#REF!</definedName>
    <definedName name="AL">#REF!</definedName>
    <definedName name="AL_1" localSheetId="3">#REF!</definedName>
    <definedName name="AL_1">#REF!</definedName>
    <definedName name="Altro" localSheetId="3">#REF!</definedName>
    <definedName name="Altro">#REF!</definedName>
    <definedName name="ANNO_ESERCIZIO">[3]Parametri!$B$5</definedName>
    <definedName name="area" localSheetId="4">#REF!</definedName>
    <definedName name="area" localSheetId="5">#REF!</definedName>
    <definedName name="area" localSheetId="3">#REF!</definedName>
    <definedName name="area">#REF!</definedName>
    <definedName name="Area_Dati" localSheetId="4">#REF!</definedName>
    <definedName name="Area_Dati" localSheetId="5">#REF!</definedName>
    <definedName name="Area_Dati" localSheetId="3">#REF!</definedName>
    <definedName name="Area_Dati">#REF!</definedName>
    <definedName name="AREA_ORRIZ" localSheetId="3">#REF!</definedName>
    <definedName name="AREA_ORRIZ">#REF!</definedName>
    <definedName name="Area_print" localSheetId="3">#REF!</definedName>
    <definedName name="Area_print">#REF!</definedName>
    <definedName name="_xlnm.Print_Area" localSheetId="0">'E&amp;P Hydrocarbon production '!$A$1:$C$11</definedName>
    <definedName name="_xlnm.Print_Area" localSheetId="1">'E&amp;P production by region'!$A$1:$B$47</definedName>
    <definedName name="_xlnm.Print_Area" localSheetId="2">'G&amp;P Gas sales'!$A$1:$B$13</definedName>
    <definedName name="_xlnm.Print_Area" localSheetId="4">#REF!</definedName>
    <definedName name="_xlnm.Print_Area" localSheetId="5">#REF!</definedName>
    <definedName name="_xlnm.Print_Area" localSheetId="3">'G&amp;P Supply of natural gas'!$A$2:$F$21</definedName>
    <definedName name="_xlnm.Print_Area" localSheetId="7">'R&amp;M operative data'!$A$1:$B$15</definedName>
    <definedName name="_xlnm.Print_Area" localSheetId="8">'R&amp;M Product sales by market'!$A$1:$F$14</definedName>
    <definedName name="_xlnm.Print_Area">#REF!</definedName>
    <definedName name="AREA1" localSheetId="3">#REF!</definedName>
    <definedName name="AREA1">#REF!</definedName>
    <definedName name="AREA2" localSheetId="3">#REF!</definedName>
    <definedName name="AREA2">#REF!</definedName>
    <definedName name="area3" localSheetId="3">#REF!</definedName>
    <definedName name="area3">#REF!</definedName>
    <definedName name="area4" localSheetId="3">#REF!</definedName>
    <definedName name="area4">#REF!</definedName>
    <definedName name="AREA5" localSheetId="3">#REF!</definedName>
    <definedName name="AREA5">#REF!</definedName>
    <definedName name="AREA6" localSheetId="3">#REF!</definedName>
    <definedName name="AREA6">#REF!</definedName>
    <definedName name="AREATRIM" localSheetId="3">[4]RFUEL!#REF!</definedName>
    <definedName name="AREATRIM">[4]RFUEL!#REF!</definedName>
    <definedName name="as" localSheetId="4">#REF!</definedName>
    <definedName name="as" localSheetId="5">#REF!</definedName>
    <definedName name="as" localSheetId="3">#REF!</definedName>
    <definedName name="as">#REF!</definedName>
    <definedName name="B" localSheetId="4">#REF!</definedName>
    <definedName name="B" localSheetId="5">#REF!</definedName>
    <definedName name="B" localSheetId="3">#REF!</definedName>
    <definedName name="B">#REF!</definedName>
    <definedName name="bbb" localSheetId="3">#REF!</definedName>
    <definedName name="bbb">#REF!</definedName>
    <definedName name="bgas328" localSheetId="3">#REF!</definedName>
    <definedName name="bgas328">#REF!</definedName>
    <definedName name="bgas330" localSheetId="3">#REF!</definedName>
    <definedName name="bgas330">#REF!</definedName>
    <definedName name="bgas332" localSheetId="3">#REF!</definedName>
    <definedName name="bgas332">#REF!</definedName>
    <definedName name="bgpl328" localSheetId="3">#REF!</definedName>
    <definedName name="bgpl328">#REF!</definedName>
    <definedName name="bgpl330" localSheetId="3">#REF!</definedName>
    <definedName name="bgpl330">#REF!</definedName>
    <definedName name="bgpl332" localSheetId="3">#REF!</definedName>
    <definedName name="bgpl332">#REF!</definedName>
    <definedName name="bs0p328" localSheetId="3">#REF!</definedName>
    <definedName name="bs0p328">#REF!</definedName>
    <definedName name="bs0p330" localSheetId="3">#REF!</definedName>
    <definedName name="bs0p330">#REF!</definedName>
    <definedName name="bs0p332" localSheetId="3">#REF!</definedName>
    <definedName name="bs0p332">#REF!</definedName>
    <definedName name="bsup328" localSheetId="3">#REF!</definedName>
    <definedName name="bsup328">#REF!</definedName>
    <definedName name="bsup330" localSheetId="3">#REF!</definedName>
    <definedName name="bsup330">#REF!</definedName>
    <definedName name="bsup332" localSheetId="3">#REF!</definedName>
    <definedName name="bsup332">#REF!</definedName>
    <definedName name="C_" localSheetId="3">#REF!</definedName>
    <definedName name="C_">#REF!</definedName>
    <definedName name="C_CE" localSheetId="3">#REF!</definedName>
    <definedName name="C_CE">#REF!</definedName>
    <definedName name="C_pro" localSheetId="3">#REF!</definedName>
    <definedName name="C_pro">#REF!</definedName>
    <definedName name="CAMBIO" localSheetId="3">#REF!</definedName>
    <definedName name="CAMBIO">#REF!</definedName>
    <definedName name="CAMBIOESC" localSheetId="3">[5]ANALISI!#REF!</definedName>
    <definedName name="CAMBIOESC">[5]ANALISI!#REF!</definedName>
    <definedName name="CAMBIOFF" localSheetId="3">[5]ANALISI!#REF!</definedName>
    <definedName name="CAMBIOFF">[5]ANALISI!#REF!</definedName>
    <definedName name="CAMBIOFOL" localSheetId="3">[5]ANALISI!#REF!</definedName>
    <definedName name="CAMBIOFOL">[5]ANALISI!#REF!</definedName>
    <definedName name="CAMBIOFS" localSheetId="3">[5]ANALISI!#REF!</definedName>
    <definedName name="CAMBIOFS">[5]ANALISI!#REF!</definedName>
    <definedName name="CAMBIOLGS" localSheetId="3">[5]ANALISI!#REF!</definedName>
    <definedName name="CAMBIOLGS">[5]ANALISI!#REF!</definedName>
    <definedName name="CAMBIOSR" localSheetId="3">[5]ANALISI!#REF!</definedName>
    <definedName name="CAMBIOSR">[5]ANALISI!#REF!</definedName>
    <definedName name="CASHFLOW" localSheetId="4">#REF!</definedName>
    <definedName name="CASHFLOW" localSheetId="5">#REF!</definedName>
    <definedName name="CASHFLOW" localSheetId="3">#REF!</definedName>
    <definedName name="CASHFLOW">#REF!</definedName>
    <definedName name="CECON1" localSheetId="4">#REF!</definedName>
    <definedName name="CECON1" localSheetId="5">#REF!</definedName>
    <definedName name="CECON1" localSheetId="3">#REF!</definedName>
    <definedName name="CECON1">#REF!</definedName>
    <definedName name="CECON2" localSheetId="4">#REF!</definedName>
    <definedName name="CECON2" localSheetId="5">#REF!</definedName>
    <definedName name="CECON2" localSheetId="3">#REF!</definedName>
    <definedName name="CECON2">#REF!</definedName>
    <definedName name="CECON2B" localSheetId="3">#REF!</definedName>
    <definedName name="CECON2B">#REF!</definedName>
    <definedName name="CHF">'[6]CAMBI EURO'!$B$6</definedName>
    <definedName name="Chimica_mdc" localSheetId="3">#REF!</definedName>
    <definedName name="Chimica_mdc">#REF!</definedName>
    <definedName name="cIND" localSheetId="3">'[7]c.ind.FB1'!#REF!</definedName>
    <definedName name="cIND">'[7]c.ind.FB1'!#REF!</definedName>
    <definedName name="cINDtot" localSheetId="3">'[7]c.ind.FB1'!#REF!</definedName>
    <definedName name="cINDtot">'[7]c.ind.FB1'!#REF!</definedName>
    <definedName name="colonna_finale" localSheetId="4">#REF!,#REF!,#REF!</definedName>
    <definedName name="colonna_finale" localSheetId="5">#REF!,#REF!,#REF!</definedName>
    <definedName name="colonna_finale" localSheetId="3">#REF!,#REF!,#REF!</definedName>
    <definedName name="colonna_finale">#REF!,#REF!,#REF!</definedName>
    <definedName name="COMMERCIALE" localSheetId="4">'[7]c.ind.FB1'!#REF!</definedName>
    <definedName name="COMMERCIALE" localSheetId="5">'[7]c.ind.FB1'!#REF!</definedName>
    <definedName name="COMMERCIALE" localSheetId="3">'[7]c.ind.FB1'!#REF!</definedName>
    <definedName name="COMMERCIALE">'[7]c.ind.FB1'!#REF!</definedName>
    <definedName name="confronto_con_piano" localSheetId="4">#REF!</definedName>
    <definedName name="confronto_con_piano" localSheetId="5">#REF!</definedName>
    <definedName name="confronto_con_piano" localSheetId="3">#REF!</definedName>
    <definedName name="confronto_con_piano">#REF!</definedName>
    <definedName name="consolidato" localSheetId="4">#REF!</definedName>
    <definedName name="consolidato" localSheetId="5">#REF!</definedName>
    <definedName name="consolidato" localSheetId="3">#REF!</definedName>
    <definedName name="consolidato">#REF!</definedName>
    <definedName name="conto_economico" localSheetId="3">#REF!</definedName>
    <definedName name="conto_economico">#REF!</definedName>
    <definedName name="contributi1" localSheetId="3">'[7]c.ind.FB1'!#REF!</definedName>
    <definedName name="contributi1">'[7]c.ind.FB1'!#REF!</definedName>
    <definedName name="CORP" localSheetId="4">#REF!</definedName>
    <definedName name="CORP" localSheetId="5">#REF!</definedName>
    <definedName name="CORP" localSheetId="3">#REF!</definedName>
    <definedName name="CORP">#REF!</definedName>
    <definedName name="costi_1" localSheetId="4">#REF!</definedName>
    <definedName name="costi_1" localSheetId="5">#REF!</definedName>
    <definedName name="costi_1" localSheetId="3">#REF!</definedName>
    <definedName name="costi_1">#REF!</definedName>
    <definedName name="costi_fissi" localSheetId="3">#REF!</definedName>
    <definedName name="costi_fissi">#REF!</definedName>
    <definedName name="COSTO" localSheetId="3">[8]SNAMPROG!#REF!</definedName>
    <definedName name="COSTO">[8]SNAMPROG!#REF!</definedName>
    <definedName name="COSTO2" localSheetId="4">#REF!</definedName>
    <definedName name="COSTO2" localSheetId="5">#REF!</definedName>
    <definedName name="COSTO2" localSheetId="3">#REF!</definedName>
    <definedName name="COSTO2">#REF!</definedName>
    <definedName name="COVER2" localSheetId="4">#REF!</definedName>
    <definedName name="COVER2" localSheetId="5">#REF!</definedName>
    <definedName name="COVER2" localSheetId="3">#REF!</definedName>
    <definedName name="COVER2">#REF!</definedName>
    <definedName name="_xlnm.Criteria" localSheetId="4">#REF!</definedName>
    <definedName name="_xlnm.Criteria" localSheetId="5">#REF!</definedName>
    <definedName name="_xlnm.Criteria" localSheetId="3">#REF!</definedName>
    <definedName name="_xlnm.Criteria">#REF!</definedName>
    <definedName name="d" localSheetId="3">#REF!</definedName>
    <definedName name="d">#REF!</definedName>
    <definedName name="data" localSheetId="3">#REF!</definedName>
    <definedName name="data">#REF!</definedName>
    <definedName name="DATI" localSheetId="3">#REF!</definedName>
    <definedName name="DATI">#REF!</definedName>
    <definedName name="dati_interni" localSheetId="4">#REF!,#REF!,#REF!</definedName>
    <definedName name="dati_interni" localSheetId="5">#REF!,#REF!,#REF!</definedName>
    <definedName name="dati_interni" localSheetId="3">#REF!,#REF!,#REF!</definedName>
    <definedName name="dati_interni">#REF!,#REF!,#REF!</definedName>
    <definedName name="Debiti_e_Crediti_INV_DISINV" localSheetId="4">#REF!</definedName>
    <definedName name="Debiti_e_Crediti_INV_DISINV" localSheetId="5">#REF!</definedName>
    <definedName name="Debiti_e_Crediti_INV_DISINV" localSheetId="3">#REF!</definedName>
    <definedName name="Debiti_e_Crediti_INV_DISINV">#REF!</definedName>
    <definedName name="debito" localSheetId="3">#REF!</definedName>
    <definedName name="debito">#REF!</definedName>
    <definedName name="DET_PAR" localSheetId="3">#REF!</definedName>
    <definedName name="DET_PAR">#REF!</definedName>
    <definedName name="df" localSheetId="3">#REF!</definedName>
    <definedName name="df">#REF!</definedName>
    <definedName name="DivAgip" localSheetId="3">#REF!</definedName>
    <definedName name="DivAgip">#REF!</definedName>
    <definedName name="dollaro" localSheetId="3">#REF!</definedName>
    <definedName name="dollaro">#REF!</definedName>
    <definedName name="e" localSheetId="3">#REF!</definedName>
    <definedName name="e">#REF!</definedName>
    <definedName name="E_2" localSheetId="3">#REF!</definedName>
    <definedName name="E_2">#REF!</definedName>
    <definedName name="E_5" localSheetId="3">#REF!</definedName>
    <definedName name="E_5">#REF!</definedName>
    <definedName name="EC_BL1" localSheetId="3">#REF!</definedName>
    <definedName name="EC_BL1">#REF!</definedName>
    <definedName name="EC_BL380" localSheetId="3">#REF!</definedName>
    <definedName name="EC_BL380">#REF!</definedName>
    <definedName name="EC_BL385" localSheetId="3">#REF!</definedName>
    <definedName name="EC_BL385">#REF!</definedName>
    <definedName name="EC_BL391" localSheetId="3">#REF!</definedName>
    <definedName name="EC_BL391">#REF!</definedName>
    <definedName name="EC_CABB" localSheetId="3">#REF!</definedName>
    <definedName name="EC_CABB">#REF!</definedName>
    <definedName name="EC_CABC" localSheetId="3">#REF!</definedName>
    <definedName name="EC_CABC">#REF!</definedName>
    <definedName name="ee" localSheetId="3">#REF!</definedName>
    <definedName name="ee">#REF!</definedName>
    <definedName name="Enichem_corto" localSheetId="3">#REF!</definedName>
    <definedName name="Enichem_corto">#REF!</definedName>
    <definedName name="Enichem_lungo" localSheetId="3">#REF!</definedName>
    <definedName name="Enichem_lungo">#REF!</definedName>
    <definedName name="ESP" localSheetId="3">#REF!</definedName>
    <definedName name="ESP">#REF!</definedName>
    <definedName name="Esplorazione" localSheetId="3">#REF!</definedName>
    <definedName name="Esplorazione">#REF!</definedName>
    <definedName name="EUR">'[6]CAMBI EURO'!$B$3</definedName>
    <definedName name="euro" localSheetId="3">#REF!</definedName>
    <definedName name="euro">#REF!</definedName>
    <definedName name="F" localSheetId="3">#REF!</definedName>
    <definedName name="F">#REF!</definedName>
    <definedName name="FCF" localSheetId="3">#REF!</definedName>
    <definedName name="FCF">#REF!</definedName>
    <definedName name="fgh" localSheetId="3">#REF!</definedName>
    <definedName name="fgh">#REF!</definedName>
    <definedName name="FISSI" localSheetId="3">#REF!</definedName>
    <definedName name="FISSI">#REF!</definedName>
    <definedName name="FLUSSI" localSheetId="3">#REF!</definedName>
    <definedName name="FLUSSI">#REF!</definedName>
    <definedName name="FRF">'[6]CAMBI EURO'!$B$9</definedName>
    <definedName name="g" localSheetId="4">#REF!</definedName>
    <definedName name="g" localSheetId="5">#REF!</definedName>
    <definedName name="g" localSheetId="3">#REF!</definedName>
    <definedName name="g">#REF!</definedName>
    <definedName name="G_G___Prospezione" localSheetId="3">#REF!</definedName>
    <definedName name="G_G___Prospezione">#REF!</definedName>
    <definedName name="Gas" localSheetId="3">#REF!</definedName>
    <definedName name="Gas">#REF!</definedName>
    <definedName name="GASUNIE2">'[9]acq. olanda'!$A$3:$J$52</definedName>
    <definedName name="GASUNIE2_ANAL">'[9]acq. olanda'!$L$8:$V$51</definedName>
    <definedName name="GASUNIE3">'[9]acq. olanda'!$A$59:$K$108</definedName>
    <definedName name="GASUNIE3_ANAL">'[9]acq. olanda'!$L$64:$V$107</definedName>
    <definedName name="GBP">'[6]CAMBI EURO'!$B$8</definedName>
    <definedName name="GENERALI" localSheetId="4">'[7]c.ind.FB1'!#REF!</definedName>
    <definedName name="GENERALI" localSheetId="5">'[7]c.ind.FB1'!#REF!</definedName>
    <definedName name="GENERALI" localSheetId="3">'[7]c.ind.FB1'!#REF!</definedName>
    <definedName name="GENERALI">'[7]c.ind.FB1'!#REF!</definedName>
    <definedName name="generazione_elettrica" localSheetId="3">#REF!</definedName>
    <definedName name="generazione_elettrica">#REF!</definedName>
    <definedName name="GESTIONE_E_INVESTIMENTI_COMPETENZA" localSheetId="3">#REF!</definedName>
    <definedName name="GESTIONE_E_INVESTIMENTI_COMPETENZA">#REF!</definedName>
    <definedName name="GESTIONE_E_INVESTIMENTI_Debiti_a_fine_mese" localSheetId="3">#REF!</definedName>
    <definedName name="GESTIONE_E_INVESTIMENTI_Debiti_a_fine_mese">#REF!</definedName>
    <definedName name="GESTIONE_E_INVESTIMENTI_MESEPagamento" localSheetId="3">#REF!</definedName>
    <definedName name="GESTIONE_E_INVESTIMENTI_MESEPagamento">#REF!</definedName>
    <definedName name="GESTRA" localSheetId="3">#REF!</definedName>
    <definedName name="GESTRA">#REF!</definedName>
    <definedName name="GNL" localSheetId="3">#REF!</definedName>
    <definedName name="GNL">#REF!</definedName>
    <definedName name="GRAFMDC" localSheetId="3">#REF!</definedName>
    <definedName name="GRAFMDC">#REF!</definedName>
    <definedName name="GRAFMOL" localSheetId="3">#REF!</definedName>
    <definedName name="GRAFMOL">#REF!</definedName>
    <definedName name="GRAFTRIM" localSheetId="3">#REF!</definedName>
    <definedName name="GRAFTRIM">#REF!</definedName>
    <definedName name="gruppo" localSheetId="3">[10]TAB.CONSOLIDATE.XLS!#REF!</definedName>
    <definedName name="gruppo">[10]TAB.CONSOLIDATE.XLS!#REF!</definedName>
    <definedName name="h" localSheetId="4">#REF!</definedName>
    <definedName name="h" localSheetId="5">#REF!</definedName>
    <definedName name="h" localSheetId="3">#REF!</definedName>
    <definedName name="h">#REF!</definedName>
    <definedName name="HFT" localSheetId="3" hidden="1">#REF!</definedName>
    <definedName name="HFT" hidden="1">#REF!</definedName>
    <definedName name="hhh" localSheetId="3">#REF!</definedName>
    <definedName name="hhh">#REF!</definedName>
    <definedName name="i" localSheetId="3">#REF!</definedName>
    <definedName name="i">#REF!</definedName>
    <definedName name="II">#REF!</definedName>
    <definedName name="indebit_per_settore" localSheetId="3">#REF!</definedName>
    <definedName name="indebit_per_settore">#REF!</definedName>
    <definedName name="INV" localSheetId="3">#REF!</definedName>
    <definedName name="INV">#REF!</definedName>
    <definedName name="INV_Competenza" localSheetId="3">#REF!</definedName>
    <definedName name="INV_Competenza">#REF!</definedName>
    <definedName name="INV_Uscite_Mensili" localSheetId="3">#REF!</definedName>
    <definedName name="INV_Uscite_Mensili">#REF!</definedName>
    <definedName name="INVE" localSheetId="3">#REF!</definedName>
    <definedName name="INVE">#REF!</definedName>
    <definedName name="ITL">'[6]CAMBI EURO'!$B$4</definedName>
    <definedName name="kc" localSheetId="3">#REF!</definedName>
    <definedName name="kc">#REF!</definedName>
    <definedName name="kf" localSheetId="3">#REF!</definedName>
    <definedName name="kf">#REF!</definedName>
    <definedName name="kt" localSheetId="3">#REF!</definedName>
    <definedName name="kt">#REF!</definedName>
    <definedName name="l" localSheetId="3">#REF!</definedName>
    <definedName name="l">#REF!</definedName>
    <definedName name="m" localSheetId="3">#REF!</definedName>
    <definedName name="m">#REF!</definedName>
    <definedName name="Macro1" localSheetId="3">#REF!</definedName>
    <definedName name="Macro1">#REF!</definedName>
    <definedName name="MDCTRIM" localSheetId="3">#REF!</definedName>
    <definedName name="MDCTRIM">#REF!</definedName>
    <definedName name="MOL" localSheetId="3">#REF!</definedName>
    <definedName name="MOL">#REF!</definedName>
    <definedName name="n" localSheetId="3">#REF!</definedName>
    <definedName name="n">#REF!</definedName>
    <definedName name="NLG">'[6]CAMBI EURO'!$B$5</definedName>
    <definedName name="nn" localSheetId="3">#REF!</definedName>
    <definedName name="nn">#REF!</definedName>
    <definedName name="non_ricorrenti" localSheetId="3">#REF!</definedName>
    <definedName name="non_ricorrenti">#REF!</definedName>
    <definedName name="o" localSheetId="3">#REF!</definedName>
    <definedName name="o">#REF!</definedName>
    <definedName name="OFFERTA" localSheetId="3">'[7]c.ind.FB1'!#REF!</definedName>
    <definedName name="OFFERTA">'[7]c.ind.FB1'!#REF!</definedName>
    <definedName name="ok" localSheetId="4">#REF!</definedName>
    <definedName name="ok" localSheetId="5">#REF!</definedName>
    <definedName name="ok" localSheetId="3">#REF!</definedName>
    <definedName name="ok">#REF!</definedName>
    <definedName name="ONERISTR" localSheetId="4">#REF!</definedName>
    <definedName name="ONERISTR" localSheetId="5">#REF!</definedName>
    <definedName name="ONERISTR" localSheetId="3">#REF!</definedName>
    <definedName name="ONERISTR">#REF!</definedName>
    <definedName name="Operativi" localSheetId="3">#REF!</definedName>
    <definedName name="Operativi">#REF!</definedName>
    <definedName name="ORGA" localSheetId="3">#REF!</definedName>
    <definedName name="ORGA">#REF!</definedName>
    <definedName name="p" localSheetId="3">#REF!</definedName>
    <definedName name="p">#REF!</definedName>
    <definedName name="PAGINE" localSheetId="3">#REF!</definedName>
    <definedName name="PAGINE">#REF!</definedName>
    <definedName name="PARTECIPAZIONI" localSheetId="3">#REF!</definedName>
    <definedName name="PARTECIPAZIONI">#REF!</definedName>
    <definedName name="pARTECIPAZIONI_TRIENNALE" localSheetId="3">#REF!</definedName>
    <definedName name="pARTECIPAZIONI_TRIENNALE">#REF!</definedName>
    <definedName name="patti" localSheetId="3">#REF!</definedName>
    <definedName name="patti">#REF!</definedName>
    <definedName name="penultima" localSheetId="3">#REF!</definedName>
    <definedName name="penultima">#REF!</definedName>
    <definedName name="PERIODO_FLASH_2">[3]Parametri!$B$15</definedName>
    <definedName name="PETR1" localSheetId="3">#REF!</definedName>
    <definedName name="PETR1">#REF!</definedName>
    <definedName name="Petrolchimica" localSheetId="3">#REF!</definedName>
    <definedName name="Petrolchimica">#REF!</definedName>
    <definedName name="petroli" localSheetId="3">#REF!</definedName>
    <definedName name="petroli">#REF!</definedName>
    <definedName name="Petroli_mdc" localSheetId="3">#REF!</definedName>
    <definedName name="Petroli_mdc">#REF!</definedName>
    <definedName name="pp" localSheetId="3">#REF!</definedName>
    <definedName name="pp">#REF!</definedName>
    <definedName name="pppp" localSheetId="3">#REF!</definedName>
    <definedName name="pppp">#REF!</definedName>
    <definedName name="Prima_pagina" localSheetId="3">#REF!</definedName>
    <definedName name="Prima_pagina">#REF!</definedName>
    <definedName name="Print_Area_MI" localSheetId="3">#REF!</definedName>
    <definedName name="Print_Area_MI">#REF!</definedName>
    <definedName name="PRODUZ" localSheetId="3">#REF!</definedName>
    <definedName name="PRODUZ">#REF!</definedName>
    <definedName name="Progetti_mdc" localSheetId="3">#REF!</definedName>
    <definedName name="Progetti_mdc">#REF!</definedName>
    <definedName name="prova" localSheetId="3">#REF!</definedName>
    <definedName name="prova">#REF!</definedName>
    <definedName name="PTE">'[6]CAMBI EURO'!$B$10</definedName>
    <definedName name="PUR" localSheetId="4">#REF!</definedName>
    <definedName name="PUR" localSheetId="5">#REF!</definedName>
    <definedName name="PUR" localSheetId="3">#REF!</definedName>
    <definedName name="PUR">#REF!</definedName>
    <definedName name="q" localSheetId="4">#REF!</definedName>
    <definedName name="q" localSheetId="5">#REF!</definedName>
    <definedName name="q" localSheetId="3">#REF!</definedName>
    <definedName name="q">#REF!</definedName>
    <definedName name="quantit">[11]QUANTITA!$B$10</definedName>
    <definedName name="QUANTITA">[12]QUANTITA!$B$10</definedName>
    <definedName name="qw" localSheetId="4">#REF!</definedName>
    <definedName name="qw" localSheetId="5">#REF!</definedName>
    <definedName name="qw" localSheetId="3">#REF!</definedName>
    <definedName name="qw">#REF!</definedName>
    <definedName name="_xlnm.Recorder" localSheetId="3">#REF!</definedName>
    <definedName name="_xlnm.Recorder">#REF!</definedName>
    <definedName name="RF" localSheetId="3">#REF!</definedName>
    <definedName name="RF">#REF!</definedName>
    <definedName name="ripo" localSheetId="3">[4]RFUEL!#REF!</definedName>
    <definedName name="ripo">[4]RFUEL!#REF!</definedName>
    <definedName name="ripo2">[12]QUANTITA!$B$10</definedName>
    <definedName name="RTYRTY" localSheetId="3" hidden="1">#REF!</definedName>
    <definedName name="RTYRTY" hidden="1">#REF!</definedName>
    <definedName name="RTYRYT" localSheetId="3" hidden="1">#REF!</definedName>
    <definedName name="RTYRYT" hidden="1">#REF!</definedName>
    <definedName name="RYRWYT" localSheetId="3" hidden="1">#REF!</definedName>
    <definedName name="RYRWYT" hidden="1">#REF!</definedName>
    <definedName name="Saipem_mdc" localSheetId="3">#REF!</definedName>
    <definedName name="Saipem_mdc">#REF!</definedName>
    <definedName name="same" localSheetId="3">#REF!</definedName>
    <definedName name="same">#REF!</definedName>
    <definedName name="SAR">'[6]CAMBI EURO'!$B$7</definedName>
    <definedName name="SASP_UK" localSheetId="4">[13]CONSEST!#REF!</definedName>
    <definedName name="SASP_UK" localSheetId="5">[13]CONSEST!#REF!</definedName>
    <definedName name="SASP_UK" localSheetId="3">[13]CONSEST!#REF!</definedName>
    <definedName name="SASP_UK">[13]CONSEST!#REF!</definedName>
    <definedName name="Scenario" localSheetId="4">#REF!</definedName>
    <definedName name="Scenario" localSheetId="5">#REF!</definedName>
    <definedName name="Scenario" localSheetId="3">#REF!</definedName>
    <definedName name="Scenario">#REF!</definedName>
    <definedName name="scheda1" localSheetId="4">#REF!</definedName>
    <definedName name="scheda1" localSheetId="5">#REF!</definedName>
    <definedName name="scheda1" localSheetId="3">#REF!</definedName>
    <definedName name="scheda1">#REF!</definedName>
    <definedName name="scheda2" localSheetId="4">#REF!</definedName>
    <definedName name="scheda2" localSheetId="5">#REF!</definedName>
    <definedName name="scheda2" localSheetId="3">#REF!</definedName>
    <definedName name="scheda2">#REF!</definedName>
    <definedName name="seguevalorizz" localSheetId="3">#REF!</definedName>
    <definedName name="seguevalorizz">#REF!</definedName>
    <definedName name="SintesixEni" localSheetId="3">#REF!</definedName>
    <definedName name="SintesixEni">#REF!</definedName>
    <definedName name="Snam_corto" localSheetId="3">#REF!</definedName>
    <definedName name="Snam_corto">#REF!</definedName>
    <definedName name="snam_lungo" localSheetId="3">#REF!</definedName>
    <definedName name="snam_lungo">#REF!</definedName>
    <definedName name="Snam_mdc" localSheetId="3">#REF!</definedName>
    <definedName name="Snam_mdc">#REF!</definedName>
    <definedName name="SOC10ESTERO" localSheetId="3">#REF!</definedName>
    <definedName name="SOC10ESTERO">#REF!</definedName>
    <definedName name="SOC11ESTERO" localSheetId="3">#REF!</definedName>
    <definedName name="SOC11ESTERO">#REF!</definedName>
    <definedName name="SOC12ESTERO" localSheetId="3">#REF!</definedName>
    <definedName name="SOC12ESTERO">#REF!</definedName>
    <definedName name="SOC1ESTERO" localSheetId="3">#REF!</definedName>
    <definedName name="SOC1ESTERO">#REF!</definedName>
    <definedName name="SOC1ITALIA" localSheetId="3">#REF!</definedName>
    <definedName name="SOC1ITALIA">#REF!</definedName>
    <definedName name="SOC1ITALIABREVE1" localSheetId="3">#REF!</definedName>
    <definedName name="SOC1ITALIABREVE1">#REF!</definedName>
    <definedName name="SOC1ITALIABREVE2" localSheetId="3">#REF!</definedName>
    <definedName name="SOC1ITALIABREVE2">#REF!</definedName>
    <definedName name="SOC1ITALIABREVE3" localSheetId="3">#REF!</definedName>
    <definedName name="SOC1ITALIABREVE3">#REF!</definedName>
    <definedName name="SOC2ESTERO" localSheetId="3">#REF!</definedName>
    <definedName name="SOC2ESTERO">#REF!</definedName>
    <definedName name="SOC2ITALIA" localSheetId="3">#REF!</definedName>
    <definedName name="SOC2ITALIA">#REF!</definedName>
    <definedName name="SOC2ITALIABREVE1" localSheetId="3">#REF!</definedName>
    <definedName name="SOC2ITALIABREVE1">#REF!</definedName>
    <definedName name="SOC2ITALIABREVE2" localSheetId="3">#REF!</definedName>
    <definedName name="SOC2ITALIABREVE2">#REF!</definedName>
    <definedName name="SOC2ITALIABREVE3" localSheetId="3">#REF!</definedName>
    <definedName name="SOC2ITALIABREVE3">#REF!</definedName>
    <definedName name="SOC3ESTERO" localSheetId="3">#REF!</definedName>
    <definedName name="SOC3ESTERO">#REF!</definedName>
    <definedName name="SOC3ITALIA" localSheetId="3">#REF!</definedName>
    <definedName name="SOC3ITALIA">#REF!</definedName>
    <definedName name="SOC3ITALIABREVE1" localSheetId="3">#REF!</definedName>
    <definedName name="SOC3ITALIABREVE1">#REF!</definedName>
    <definedName name="SOC3ITALIABREVE2" localSheetId="3">#REF!</definedName>
    <definedName name="SOC3ITALIABREVE2">#REF!</definedName>
    <definedName name="SOC3ITALIABREVE3" localSheetId="3">#REF!</definedName>
    <definedName name="SOC3ITALIABREVE3">#REF!</definedName>
    <definedName name="SOC4ESTERO" localSheetId="3">#REF!</definedName>
    <definedName name="SOC4ESTERO">#REF!</definedName>
    <definedName name="SOC4ITALIA" localSheetId="3">#REF!</definedName>
    <definedName name="SOC4ITALIA">#REF!</definedName>
    <definedName name="SOC4ITALIABREVE1" localSheetId="3">#REF!</definedName>
    <definedName name="SOC4ITALIABREVE1">#REF!</definedName>
    <definedName name="SOC4ITALIABREVE2" localSheetId="3">#REF!</definedName>
    <definedName name="SOC4ITALIABREVE2">#REF!</definedName>
    <definedName name="SOC4ITALIABREVE3" localSheetId="3">#REF!</definedName>
    <definedName name="SOC4ITALIABREVE3">#REF!</definedName>
    <definedName name="SOC5ESTERO" localSheetId="3">#REF!</definedName>
    <definedName name="SOC5ESTERO">#REF!</definedName>
    <definedName name="SOC5ITALIA" localSheetId="3">#REF!</definedName>
    <definedName name="SOC5ITALIA">#REF!</definedName>
    <definedName name="SOC5ITALIABREVE1" localSheetId="3">#REF!</definedName>
    <definedName name="SOC5ITALIABREVE1">#REF!</definedName>
    <definedName name="SOC5ITALIABREVE2" localSheetId="3">#REF!</definedName>
    <definedName name="SOC5ITALIABREVE2">#REF!</definedName>
    <definedName name="SOC5ITALIABREVE3" localSheetId="3">#REF!</definedName>
    <definedName name="SOC5ITALIABREVE3">#REF!</definedName>
    <definedName name="SOC6ESTERO" localSheetId="3">#REF!</definedName>
    <definedName name="SOC6ESTERO">#REF!</definedName>
    <definedName name="SOC6ITALIA" localSheetId="3">#REF!</definedName>
    <definedName name="SOC6ITALIA">#REF!</definedName>
    <definedName name="SOC6ITALIABREVE1" localSheetId="3">#REF!</definedName>
    <definedName name="SOC6ITALIABREVE1">#REF!</definedName>
    <definedName name="SOC6ITALIABREVE2" localSheetId="3">#REF!</definedName>
    <definedName name="SOC6ITALIABREVE2">#REF!</definedName>
    <definedName name="SOC6ITALIABREVE3" localSheetId="3">#REF!</definedName>
    <definedName name="SOC6ITALIABREVE3">#REF!</definedName>
    <definedName name="SOC7ESTERO" localSheetId="3">#REF!</definedName>
    <definedName name="SOC7ESTERO">#REF!</definedName>
    <definedName name="SOC7ITALIA" localSheetId="3">#REF!</definedName>
    <definedName name="SOC7ITALIA">#REF!</definedName>
    <definedName name="SOC7ITALIABREVE1" localSheetId="3">#REF!</definedName>
    <definedName name="SOC7ITALIABREVE1">#REF!</definedName>
    <definedName name="SOC7ITALIABREVE2" localSheetId="3">#REF!</definedName>
    <definedName name="SOC7ITALIABREVE2">#REF!</definedName>
    <definedName name="SOC7ITALIABREVE3" localSheetId="3">#REF!</definedName>
    <definedName name="SOC7ITALIABREVE3">#REF!</definedName>
    <definedName name="SOC8ESTERO" localSheetId="3">#REF!</definedName>
    <definedName name="SOC8ESTERO">#REF!</definedName>
    <definedName name="SOC8ITALIA" localSheetId="3">#REF!</definedName>
    <definedName name="SOC8ITALIA">#REF!</definedName>
    <definedName name="SOC9ESTERO" localSheetId="3">#REF!</definedName>
    <definedName name="SOC9ESTERO">#REF!</definedName>
    <definedName name="SOC9ITALIA" localSheetId="3">#REF!</definedName>
    <definedName name="SOC9ITALIA">#REF!</definedName>
    <definedName name="SP" localSheetId="3">#REF!</definedName>
    <definedName name="SP">#REF!</definedName>
    <definedName name="SP_USA" localSheetId="3">[13]CONSEST!#REF!</definedName>
    <definedName name="SP_USA">[13]CONSEST!#REF!</definedName>
    <definedName name="SPAGO" localSheetId="4">#REF!</definedName>
    <definedName name="SPAGO" localSheetId="5">#REF!</definedName>
    <definedName name="SPAGO" localSheetId="3">#REF!</definedName>
    <definedName name="SPAGO">#REF!</definedName>
    <definedName name="SPAPR" localSheetId="3">#REF!</definedName>
    <definedName name="SPAPR">#REF!</definedName>
    <definedName name="SPDIC" localSheetId="3">#REF!</definedName>
    <definedName name="SPDIC">#REF!</definedName>
    <definedName name="SPFEB" localSheetId="3">#REF!</definedName>
    <definedName name="SPFEB">#REF!</definedName>
    <definedName name="SPGEN" localSheetId="3">#REF!</definedName>
    <definedName name="SPGEN">#REF!</definedName>
    <definedName name="SPGIU" localSheetId="3">#REF!</definedName>
    <definedName name="SPGIU">#REF!</definedName>
    <definedName name="SPLUG" localSheetId="3">#REF!</definedName>
    <definedName name="SPLUG">#REF!</definedName>
    <definedName name="SPMAG" localSheetId="3">#REF!</definedName>
    <definedName name="SPMAG">#REF!</definedName>
    <definedName name="SPMAR" localSheetId="3">#REF!</definedName>
    <definedName name="SPMAR">#REF!</definedName>
    <definedName name="SPNOV" localSheetId="3">#REF!</definedName>
    <definedName name="SPNOV">#REF!</definedName>
    <definedName name="SPOTT" localSheetId="3">#REF!</definedName>
    <definedName name="SPOTT">#REF!</definedName>
    <definedName name="SPSET" localSheetId="3">#REF!</definedName>
    <definedName name="SPSET">#REF!</definedName>
    <definedName name="stampa" localSheetId="3">#REF!</definedName>
    <definedName name="stampa">#REF!</definedName>
    <definedName name="STAMPA_PROSPETTO" localSheetId="3">#REF!</definedName>
    <definedName name="STAMPA_PROSPETTO">#REF!</definedName>
    <definedName name="stp" localSheetId="3">#REF!</definedName>
    <definedName name="stp">#REF!</definedName>
    <definedName name="STPATR" localSheetId="3">#REF!</definedName>
    <definedName name="STPATR">#REF!</definedName>
    <definedName name="STUDI" localSheetId="3">'[7]c.ind.FB1'!#REF!</definedName>
    <definedName name="STUDI">'[7]c.ind.FB1'!#REF!</definedName>
    <definedName name="t" localSheetId="4">#REF!</definedName>
    <definedName name="t" localSheetId="5">#REF!</definedName>
    <definedName name="t" localSheetId="3">#REF!</definedName>
    <definedName name="t">#REF!</definedName>
    <definedName name="T_BL1" localSheetId="4">#REF!</definedName>
    <definedName name="T_BL1" localSheetId="5">#REF!</definedName>
    <definedName name="T_BL1" localSheetId="3">#REF!</definedName>
    <definedName name="T_BL1">#REF!</definedName>
    <definedName name="T_BL380" localSheetId="3">#REF!</definedName>
    <definedName name="T_BL380">#REF!</definedName>
    <definedName name="T_BL385" localSheetId="3">#REF!</definedName>
    <definedName name="T_BL385">#REF!</definedName>
    <definedName name="tab1a" localSheetId="3">#REF!</definedName>
    <definedName name="tab1a">#REF!</definedName>
    <definedName name="tab1b" localSheetId="3">#REF!</definedName>
    <definedName name="tab1b">#REF!</definedName>
    <definedName name="tab2a" localSheetId="3">#REF!</definedName>
    <definedName name="tab2a">#REF!</definedName>
    <definedName name="tab2b" localSheetId="3">#REF!</definedName>
    <definedName name="tab2b">#REF!</definedName>
    <definedName name="tab3a" localSheetId="3">#REF!</definedName>
    <definedName name="tab3a">#REF!</definedName>
    <definedName name="tab3b" localSheetId="3">#REF!</definedName>
    <definedName name="tab3b">#REF!</definedName>
    <definedName name="tab4a" localSheetId="3">#REF!</definedName>
    <definedName name="tab4a">#REF!</definedName>
    <definedName name="tab4b" localSheetId="3">#REF!</definedName>
    <definedName name="tab4b">#REF!</definedName>
    <definedName name="tab5a" localSheetId="3">#REF!</definedName>
    <definedName name="tab5a">#REF!</definedName>
    <definedName name="tab5b" localSheetId="3">#REF!</definedName>
    <definedName name="tab5b">#REF!</definedName>
    <definedName name="tab6a" localSheetId="3">#REF!</definedName>
    <definedName name="tab6a">#REF!</definedName>
    <definedName name="tab6b" localSheetId="3">#REF!</definedName>
    <definedName name="tab6b">#REF!</definedName>
    <definedName name="tab7a" localSheetId="3">#REF!</definedName>
    <definedName name="tab7a">#REF!</definedName>
    <definedName name="tab7b" localSheetId="3">#REF!</definedName>
    <definedName name="tab7b">#REF!</definedName>
    <definedName name="tab8a" localSheetId="3">#REF!</definedName>
    <definedName name="tab8a">#REF!</definedName>
    <definedName name="tab8b" localSheetId="3">#REF!</definedName>
    <definedName name="tab8b">#REF!</definedName>
    <definedName name="test" localSheetId="3">#REF!</definedName>
    <definedName name="test">#REF!</definedName>
    <definedName name="TITOLO_3">[3]Parametri!$B$19</definedName>
    <definedName name="tre_1996" localSheetId="3">#REF!</definedName>
    <definedName name="tre_1996">#REF!</definedName>
    <definedName name="TRI_Varie" localSheetId="3">#REF!</definedName>
    <definedName name="TRI_Varie">#REF!</definedName>
    <definedName name="TRIB" localSheetId="3">#REF!</definedName>
    <definedName name="TRIB">#REF!</definedName>
    <definedName name="ukk" localSheetId="3">#REF!</definedName>
    <definedName name="ukk">#REF!</definedName>
    <definedName name="ULTIMA" localSheetId="3">#REF!</definedName>
    <definedName name="ULTIMA">#REF!</definedName>
    <definedName name="uop" localSheetId="3">#REF!</definedName>
    <definedName name="uop">#REF!</definedName>
    <definedName name="utile_operativo" localSheetId="3">#REF!</definedName>
    <definedName name="utile_operativo">#REF!</definedName>
    <definedName name="valorizzazione" localSheetId="3">#REF!</definedName>
    <definedName name="valorizzazione">#REF!</definedName>
    <definedName name="Valuta" localSheetId="3">#REF!</definedName>
    <definedName name="Valuta">#REF!</definedName>
    <definedName name="varianti" localSheetId="3">#REF!</definedName>
    <definedName name="varianti">#REF!</definedName>
    <definedName name="VARIE" localSheetId="3">#REF!</definedName>
    <definedName name="VARIE">#REF!</definedName>
    <definedName name="varie_triennale" localSheetId="3">#REF!</definedName>
    <definedName name="varie_triennale">#REF!</definedName>
    <definedName name="VENCON" localSheetId="3">#REF!</definedName>
    <definedName name="VENCON">#REF!</definedName>
    <definedName name="VENCON_BT" localSheetId="3">#REF!</definedName>
    <definedName name="VENCON_BT">#REF!</definedName>
    <definedName name="Vendite" localSheetId="3">'[14]Quantità Snam'!$A$2:$R$34</definedName>
    <definedName name="Vendite">'[15]Quantità Snam'!$A$2:$R$34</definedName>
    <definedName name="x" localSheetId="4">#REF!</definedName>
    <definedName name="x" localSheetId="5">#REF!</definedName>
    <definedName name="x" localSheetId="3">#REF!</definedName>
    <definedName name="x">#REF!</definedName>
    <definedName name="xb" localSheetId="3">#REF!</definedName>
    <definedName name="xb">#REF!</definedName>
    <definedName name="xd" localSheetId="3">#REF!</definedName>
    <definedName name="xd">#REF!</definedName>
    <definedName name="xe" localSheetId="3">#REF!</definedName>
    <definedName name="xe">#REF!</definedName>
    <definedName name="xf" localSheetId="3">#REF!</definedName>
    <definedName name="xf">#REF!</definedName>
    <definedName name="y" localSheetId="3">#REF!</definedName>
    <definedName name="y">#REF!</definedName>
    <definedName name="yy" localSheetId="3">#REF!</definedName>
    <definedName name="yy">#REF!</definedName>
    <definedName name="z" localSheetId="3">#REF!</definedName>
    <definedName name="z">#REF!</definedName>
    <definedName name="zz" localSheetId="3">#REF!</definedName>
    <definedName name="zz">#REF!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57" l="1"/>
  <c r="F6" i="57"/>
  <c r="E10" i="57"/>
  <c r="F10" i="57"/>
  <c r="E16" i="57"/>
  <c r="F16" i="57"/>
  <c r="E18" i="57"/>
  <c r="F18" i="57"/>
  <c r="E19" i="57"/>
  <c r="F19" i="57"/>
  <c r="E23" i="57"/>
  <c r="F23" i="57"/>
  <c r="E5" i="57"/>
  <c r="F5" i="57"/>
  <c r="E7" i="57"/>
  <c r="F7" i="57"/>
  <c r="E9" i="57"/>
  <c r="F9" i="57"/>
  <c r="E11" i="57"/>
  <c r="F11" i="57"/>
  <c r="E15" i="57"/>
  <c r="F15" i="57"/>
  <c r="E17" i="57"/>
  <c r="F17" i="57"/>
  <c r="E20" i="57"/>
  <c r="F20" i="57"/>
  <c r="E22" i="57"/>
  <c r="F22" i="57"/>
  <c r="E8" i="57"/>
  <c r="F8" i="57"/>
  <c r="E14" i="57"/>
  <c r="F14" i="57"/>
  <c r="E21" i="57"/>
  <c r="F21" i="57"/>
  <c r="C4" i="57"/>
  <c r="D13" i="57"/>
  <c r="D12" i="57" s="1"/>
  <c r="D4" i="57"/>
  <c r="C13" i="57"/>
  <c r="C12" i="57" s="1"/>
  <c r="E4" i="57" l="1"/>
  <c r="F4" i="57"/>
  <c r="E13" i="57"/>
  <c r="F13" i="57"/>
  <c r="E12" i="57" l="1"/>
  <c r="F12" i="57"/>
  <c r="D24" i="57"/>
  <c r="C24" i="57"/>
  <c r="E24" i="57" l="1"/>
  <c r="F24" i="57"/>
  <c r="F11" i="55" l="1"/>
  <c r="F10" i="55"/>
  <c r="F8" i="55"/>
  <c r="F7" i="55"/>
  <c r="F5" i="55"/>
  <c r="F4" i="55"/>
  <c r="F25" i="54"/>
  <c r="F24" i="54"/>
  <c r="F23" i="54"/>
  <c r="F22" i="54"/>
  <c r="F21" i="54"/>
  <c r="F20" i="54"/>
  <c r="F19" i="54"/>
  <c r="F17" i="54"/>
  <c r="F16" i="54"/>
  <c r="F15" i="54"/>
  <c r="F14" i="54"/>
  <c r="F13" i="54"/>
  <c r="F12" i="54"/>
  <c r="F11" i="54"/>
  <c r="F10" i="54"/>
  <c r="F8" i="54"/>
  <c r="F7" i="54"/>
  <c r="F6" i="54"/>
  <c r="F5" i="54"/>
  <c r="F12" i="53"/>
  <c r="F11" i="53"/>
  <c r="F10" i="53"/>
  <c r="F9" i="53"/>
  <c r="F7" i="53"/>
  <c r="F6" i="53"/>
  <c r="F5" i="53"/>
  <c r="F4" i="53"/>
  <c r="C14" i="56" l="1"/>
  <c r="C13" i="56"/>
  <c r="E22" i="54" l="1"/>
  <c r="E23" i="54"/>
  <c r="E12" i="53" l="1"/>
  <c r="E11" i="53"/>
  <c r="E10" i="53"/>
  <c r="E9" i="53"/>
  <c r="E7" i="53"/>
  <c r="E6" i="53"/>
  <c r="E5" i="53"/>
  <c r="E4" i="53"/>
  <c r="D14" i="56"/>
  <c r="E14" i="10" l="1"/>
  <c r="E7" i="10"/>
  <c r="E11" i="10"/>
  <c r="E15" i="10"/>
  <c r="E3" i="10"/>
  <c r="D13" i="56"/>
  <c r="E13" i="56" s="1"/>
  <c r="E14" i="56"/>
  <c r="F14" i="56"/>
  <c r="E11" i="56"/>
  <c r="F11" i="56"/>
  <c r="F13" i="56" l="1"/>
  <c r="F20" i="56" l="1"/>
  <c r="E20" i="56"/>
  <c r="F18" i="56"/>
  <c r="E18" i="56"/>
  <c r="F17" i="56"/>
  <c r="E17" i="56"/>
  <c r="F12" i="56"/>
  <c r="E12" i="56"/>
  <c r="C15" i="56"/>
  <c r="F10" i="56"/>
  <c r="E10" i="56"/>
  <c r="F9" i="56"/>
  <c r="E9" i="56"/>
  <c r="F8" i="56"/>
  <c r="E8" i="56"/>
  <c r="F7" i="56"/>
  <c r="E7" i="56"/>
  <c r="F6" i="56"/>
  <c r="E6" i="56"/>
  <c r="F5" i="56"/>
  <c r="E5" i="56"/>
  <c r="F4" i="56"/>
  <c r="E4" i="56"/>
  <c r="C16" i="56" l="1"/>
  <c r="C19" i="56" s="1"/>
  <c r="C21" i="56" s="1"/>
  <c r="D15" i="56"/>
  <c r="D16" i="56" s="1"/>
  <c r="D19" i="56" s="1"/>
  <c r="D21" i="56" s="1"/>
  <c r="D12" i="55"/>
  <c r="C12" i="55"/>
  <c r="E11" i="55"/>
  <c r="E10" i="55"/>
  <c r="E8" i="55"/>
  <c r="E7" i="55"/>
  <c r="D6" i="55"/>
  <c r="D9" i="55" s="1"/>
  <c r="C6" i="55"/>
  <c r="E5" i="55"/>
  <c r="E4" i="55"/>
  <c r="E25" i="54"/>
  <c r="E24" i="54"/>
  <c r="E21" i="54"/>
  <c r="E20" i="54"/>
  <c r="E19" i="54"/>
  <c r="D18" i="54"/>
  <c r="C18" i="54"/>
  <c r="E17" i="54"/>
  <c r="E16" i="54"/>
  <c r="E15" i="54"/>
  <c r="E14" i="54"/>
  <c r="E13" i="54"/>
  <c r="E12" i="54"/>
  <c r="E11" i="54"/>
  <c r="E10" i="54"/>
  <c r="D9" i="54"/>
  <c r="C9" i="54"/>
  <c r="E8" i="54"/>
  <c r="E7" i="54"/>
  <c r="E6" i="54"/>
  <c r="E5" i="54"/>
  <c r="D4" i="54"/>
  <c r="C4" i="54"/>
  <c r="D13" i="53"/>
  <c r="C13" i="53"/>
  <c r="D8" i="53"/>
  <c r="D5" i="52"/>
  <c r="C5" i="52"/>
  <c r="E4" i="52"/>
  <c r="F4" i="52" s="1"/>
  <c r="E3" i="52"/>
  <c r="F3" i="52" s="1"/>
  <c r="E10" i="51"/>
  <c r="F10" i="51" s="1"/>
  <c r="E9" i="51"/>
  <c r="F9" i="51" s="1"/>
  <c r="D8" i="51"/>
  <c r="C8" i="51"/>
  <c r="E7" i="51"/>
  <c r="F7" i="51" s="1"/>
  <c r="E6" i="51"/>
  <c r="F6" i="51" s="1"/>
  <c r="E5" i="51"/>
  <c r="F5" i="51" s="1"/>
  <c r="D4" i="51"/>
  <c r="C4" i="51"/>
  <c r="F13" i="53" l="1"/>
  <c r="F18" i="54"/>
  <c r="F12" i="55"/>
  <c r="F4" i="54"/>
  <c r="F9" i="54"/>
  <c r="C9" i="55"/>
  <c r="F9" i="55" s="1"/>
  <c r="F6" i="55"/>
  <c r="D11" i="51"/>
  <c r="C11" i="51"/>
  <c r="E13" i="53"/>
  <c r="F16" i="56"/>
  <c r="E15" i="56"/>
  <c r="F15" i="56"/>
  <c r="E16" i="56"/>
  <c r="E19" i="56"/>
  <c r="F19" i="56"/>
  <c r="E4" i="54"/>
  <c r="D3" i="54"/>
  <c r="E9" i="54"/>
  <c r="D14" i="53"/>
  <c r="E5" i="52"/>
  <c r="F5" i="52" s="1"/>
  <c r="C26" i="54"/>
  <c r="D26" i="54"/>
  <c r="E8" i="51"/>
  <c r="F8" i="51" s="1"/>
  <c r="E18" i="54"/>
  <c r="E9" i="55"/>
  <c r="E12" i="55"/>
  <c r="C8" i="53"/>
  <c r="C3" i="54"/>
  <c r="E6" i="55"/>
  <c r="E4" i="51"/>
  <c r="F4" i="51" s="1"/>
  <c r="F26" i="54" l="1"/>
  <c r="F3" i="54"/>
  <c r="C14" i="53"/>
  <c r="F14" i="53" s="1"/>
  <c r="F8" i="53"/>
  <c r="E8" i="53"/>
  <c r="E11" i="51"/>
  <c r="F11" i="51" s="1"/>
  <c r="E3" i="54"/>
  <c r="E21" i="56"/>
  <c r="F21" i="56"/>
  <c r="E26" i="54"/>
  <c r="E12" i="8"/>
  <c r="E8" i="8"/>
  <c r="E4" i="8"/>
  <c r="E3" i="8"/>
  <c r="E14" i="53" l="1"/>
  <c r="C21" i="33"/>
  <c r="D21" i="33"/>
  <c r="C6" i="33"/>
  <c r="D6" i="33" l="1"/>
  <c r="F3" i="10" l="1"/>
  <c r="F14" i="10"/>
  <c r="F12" i="8"/>
  <c r="F8" i="8"/>
  <c r="F4" i="8"/>
  <c r="F3" i="8"/>
  <c r="D6" i="10" l="1"/>
  <c r="E8" i="10" l="1"/>
  <c r="F8" i="10"/>
  <c r="G8" i="6" l="1"/>
  <c r="F4" i="10"/>
  <c r="F6" i="8"/>
  <c r="E10" i="10"/>
  <c r="F6" i="6"/>
  <c r="G10" i="6"/>
  <c r="F9" i="8"/>
  <c r="E9" i="8"/>
  <c r="E12" i="10"/>
  <c r="F12" i="10"/>
  <c r="F10" i="6"/>
  <c r="F13" i="8"/>
  <c r="E13" i="8"/>
  <c r="F8" i="6"/>
  <c r="F9" i="6"/>
  <c r="E5" i="10"/>
  <c r="F5" i="10"/>
  <c r="F5" i="6" l="1"/>
  <c r="E4" i="10"/>
  <c r="C6" i="10"/>
  <c r="F6" i="10" s="1"/>
  <c r="E6" i="8"/>
  <c r="E10" i="8"/>
  <c r="F10" i="10"/>
  <c r="F10" i="8"/>
  <c r="G6" i="6"/>
  <c r="E6" i="10" l="1"/>
  <c r="F4" i="6"/>
  <c r="G4" i="6"/>
  <c r="E7" i="8" l="1"/>
  <c r="F7" i="8"/>
  <c r="F11" i="8" l="1"/>
  <c r="E11" i="8"/>
  <c r="E25" i="57" l="1"/>
  <c r="F25" i="57"/>
</calcChain>
</file>

<file path=xl/sharedStrings.xml><?xml version="1.0" encoding="utf-8"?>
<sst xmlns="http://schemas.openxmlformats.org/spreadsheetml/2006/main" count="235" uniqueCount="145">
  <si>
    <t>PSV</t>
  </si>
  <si>
    <t>TTF</t>
  </si>
  <si>
    <t>Standard Eni Refining Margin (SERM)</t>
  </si>
  <si>
    <t>Marketing</t>
  </si>
  <si>
    <t>Kazakhstan</t>
  </si>
  <si>
    <t>% Ch.</t>
  </si>
  <si>
    <t>Natural gas</t>
  </si>
  <si>
    <t>Production</t>
  </si>
  <si>
    <t>Liquids</t>
  </si>
  <si>
    <t>Hydrocarbons</t>
  </si>
  <si>
    <t xml:space="preserve">Average realizations </t>
  </si>
  <si>
    <t>Italy</t>
  </si>
  <si>
    <t>Rest of Europe</t>
  </si>
  <si>
    <t>of which: Importers in Italy</t>
  </si>
  <si>
    <t xml:space="preserve">                European markets</t>
  </si>
  <si>
    <t>Rest of World</t>
  </si>
  <si>
    <t>of which: LNG sales</t>
  </si>
  <si>
    <t>Power sales</t>
  </si>
  <si>
    <t>Throughputs in Italy</t>
  </si>
  <si>
    <t>Throughputs in the rest of Europe</t>
  </si>
  <si>
    <t>Total throughputs</t>
  </si>
  <si>
    <t>Green throughputs</t>
  </si>
  <si>
    <t>Retail sales in Europe</t>
  </si>
  <si>
    <t>Retail market share in Italy</t>
  </si>
  <si>
    <t>Wholesale sales in Europe</t>
  </si>
  <si>
    <t>Chemicals</t>
  </si>
  <si>
    <t>Sales of petrochemical products</t>
  </si>
  <si>
    <t>Average plant utilization rate</t>
  </si>
  <si>
    <t>mmtonnes</t>
  </si>
  <si>
    <t>Exploration &amp; Production Operational Data</t>
  </si>
  <si>
    <t>PRODUCTION OF OIL AND NATURAL GAS BY REGION</t>
  </si>
  <si>
    <t>North Africa</t>
  </si>
  <si>
    <t>Egypt</t>
  </si>
  <si>
    <t>Sub-Saharan Africa</t>
  </si>
  <si>
    <t>Rest of Asia</t>
  </si>
  <si>
    <t>Americas</t>
  </si>
  <si>
    <t>Australia and Oceania</t>
  </si>
  <si>
    <t>(a) Includes Eni’s share of production of equity-accounted entities.</t>
  </si>
  <si>
    <t xml:space="preserve">  (kboe/d) </t>
  </si>
  <si>
    <t xml:space="preserve"> (mmboe) </t>
  </si>
  <si>
    <t>(kbbl/d)</t>
  </si>
  <si>
    <t>(mmcf/d)</t>
  </si>
  <si>
    <t>PRODUCTION OF NATURAL GAS BY REGION</t>
  </si>
  <si>
    <t>PRODUCTION OF LIQUIDS BY REGION</t>
  </si>
  <si>
    <t xml:space="preserve">Production sold ⁽ᵃ⁾                                       </t>
  </si>
  <si>
    <t>Average refineries utilization rate</t>
  </si>
  <si>
    <t>Bunker</t>
  </si>
  <si>
    <t>Disponibilità di prodotti</t>
  </si>
  <si>
    <t>Consumi e perdite</t>
  </si>
  <si>
    <t>Change</t>
  </si>
  <si>
    <t>First half</t>
  </si>
  <si>
    <t>Total sales of subsidiaries</t>
  </si>
  <si>
    <t>Italy (including own consumption)</t>
  </si>
  <si>
    <t>Outside Europe</t>
  </si>
  <si>
    <t>Total sales of Eni's affiliates (net to Eni)</t>
  </si>
  <si>
    <t>WORLDWIDE GAS SALES</t>
  </si>
  <si>
    <t>%Ch.</t>
  </si>
  <si>
    <t>Gas sales by entity</t>
  </si>
  <si>
    <t>Europe</t>
  </si>
  <si>
    <t>Retail</t>
  </si>
  <si>
    <t>Wholesale</t>
  </si>
  <si>
    <t>Petrochemicals</t>
  </si>
  <si>
    <t>Other sales</t>
  </si>
  <si>
    <t>Sales in Italy</t>
  </si>
  <si>
    <t>Retail rest of Europe</t>
  </si>
  <si>
    <t>Wholesale rest of Europe</t>
  </si>
  <si>
    <t>Wholesale outside Europe</t>
  </si>
  <si>
    <t>Sales outside Italy</t>
  </si>
  <si>
    <t>TOTAL SALES OF REFINED PRODUCTS</t>
  </si>
  <si>
    <t>Retail sales</t>
  </si>
  <si>
    <t>Gasoline</t>
  </si>
  <si>
    <t>Gasoil</t>
  </si>
  <si>
    <t>LPG</t>
  </si>
  <si>
    <t>Others</t>
  </si>
  <si>
    <t>Wholesale sales</t>
  </si>
  <si>
    <t>Fuel Oil</t>
  </si>
  <si>
    <t>Lubricants</t>
  </si>
  <si>
    <t>Jet Fuel</t>
  </si>
  <si>
    <t>Outside Italy (retail+wholesale)</t>
  </si>
  <si>
    <t>Intermediates</t>
  </si>
  <si>
    <t>Polymers</t>
  </si>
  <si>
    <t>Consumption and losses</t>
  </si>
  <si>
    <t>Purchases and change in inventories</t>
  </si>
  <si>
    <t>TOTAL AVAILABILITY</t>
  </si>
  <si>
    <t>Supply of natural gas</t>
  </si>
  <si>
    <t>Russia</t>
  </si>
  <si>
    <t>Algeria (including LNG)</t>
  </si>
  <si>
    <t>Libya</t>
  </si>
  <si>
    <t>Netherlands</t>
  </si>
  <si>
    <t>Norway</t>
  </si>
  <si>
    <t>United Kingdom</t>
  </si>
  <si>
    <t>Indonesia (LNG)</t>
  </si>
  <si>
    <t>Qatar (LNG)</t>
  </si>
  <si>
    <t>Other supplies of natural gas</t>
  </si>
  <si>
    <t>Other supplies of LNG</t>
  </si>
  <si>
    <t>TOTAL SUPPLIES OF ENI'S CONSOLIDATED SUBSIDIARIES</t>
  </si>
  <si>
    <t>Offtake from (input to) storage</t>
  </si>
  <si>
    <t>Network losses, measurement differences and other changes</t>
  </si>
  <si>
    <t>AVAILABLE FOR SALE BY ENI'S CONSOLIDATED SUBSIDIARIES</t>
  </si>
  <si>
    <t>Available for sale by Eni's affiliates</t>
  </si>
  <si>
    <t>TOTAL AVAILABLE FOR SALE</t>
  </si>
  <si>
    <t>Retail and wholesale sales of refined products</t>
  </si>
  <si>
    <t>Product sales in Italy and outside Italy by market</t>
  </si>
  <si>
    <t>TOTAL SALES</t>
  </si>
  <si>
    <t>(bcm)</t>
  </si>
  <si>
    <t>(kboe/d)</t>
  </si>
  <si>
    <t>($/bbl)</t>
  </si>
  <si>
    <t>($/kcf)</t>
  </si>
  <si>
    <t>($/boe)</t>
  </si>
  <si>
    <t>(€/kcm)</t>
  </si>
  <si>
    <t>(TWh)</t>
  </si>
  <si>
    <t>TOTAL LNG SALES</t>
  </si>
  <si>
    <t>(mmtonnes)</t>
  </si>
  <si>
    <t>(ktonnes)</t>
  </si>
  <si>
    <t>(%)</t>
  </si>
  <si>
    <t>Outside Italy</t>
  </si>
  <si>
    <t>Worldwide gas sales</t>
  </si>
  <si>
    <t>Natural gas sales</t>
  </si>
  <si>
    <t>TOTAL RETAIL AND WHOLESALE SALES</t>
  </si>
  <si>
    <t>Hydrocarbons ⁽ᵃ⁾</t>
  </si>
  <si>
    <t>Production of oil and natural gas ⁽ᵃ⁾⁽ᵇ⁾⁽ᶜ⁾</t>
  </si>
  <si>
    <t>Production of liquids</t>
  </si>
  <si>
    <t>Production of natural gas</t>
  </si>
  <si>
    <t>(a) For further information see note (c) in the following page.</t>
  </si>
  <si>
    <t>NATURAL GAS SALES BY MARKET</t>
  </si>
  <si>
    <t>ITALY</t>
  </si>
  <si>
    <t>- Wholesalers</t>
  </si>
  <si>
    <t>- Italian exchange for gas and spot markets</t>
  </si>
  <si>
    <t>- Industries</t>
  </si>
  <si>
    <t>- Small and medium-sized enterprises and services</t>
  </si>
  <si>
    <t>- Power generation</t>
  </si>
  <si>
    <t>- Residential</t>
  </si>
  <si>
    <t>- Own consumption</t>
  </si>
  <si>
    <t>INTERNATIONAL SALES</t>
  </si>
  <si>
    <t>- Importers in Italy</t>
  </si>
  <si>
    <t>- European markets</t>
  </si>
  <si>
    <t>Iberian Peninsula</t>
  </si>
  <si>
    <t>Germany/Austria</t>
  </si>
  <si>
    <t>Benelux</t>
  </si>
  <si>
    <t>UK</t>
  </si>
  <si>
    <t>Turkey</t>
  </si>
  <si>
    <t>France</t>
  </si>
  <si>
    <t>Other</t>
  </si>
  <si>
    <t xml:space="preserve">(c) Cumulative daily production of 15 kboe/d (2.8 mmboe) (mainly gas), for which the buyer, state-owned oil company, has paid the price without lifiting the underlying volume due to the take-or-pay clause, as part of a long-term supply agreement. Management has ascertained that it is highly likely that the buyer will not redeem its contractual right to lift the pre-paid vomues in future reporting periods within the contractual terms. This payment has classified in the financial statements as revenue according to IFRS 15, because Eni has fulfilled its performance obligation. </t>
  </si>
  <si>
    <t>(b) Includes volumes of hydrocarbons consumed in operation (119 and 105 kboe/d in the first half of 2019 and 2018, respectively).</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</si>
</sst>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_-;\-* #,##0_-;_-* &quot;-&quot;_-;_-@_-"/>
    <numFmt numFmtId="43" formatCode="_-* #,##0.00_-;\-* #,##0.00_-;_-* &quot;-&quot;??_-;_-@_-"/>
    <numFmt numFmtId="164" formatCode="#,##0.00;\(#,##0.00\)"/>
    <numFmt numFmtId="165" formatCode="#,##0;\(#,##0\)"/>
    <numFmt numFmtId="166" formatCode="0.000"/>
    <numFmt numFmtId="167" formatCode="#,##0.0;\(#,##0.0\)"/>
    <numFmt numFmtId="168" formatCode="#,##0\ ;\(#,##0\)"/>
    <numFmt numFmtId="169" formatCode="_-* #,##0_-;\-* #,##0_-;_-* &quot;-&quot;??_-;_-@_-"/>
    <numFmt numFmtId="170" formatCode="#,##0.0"/>
  </numFmts>
  <fonts count="44">
    <font>
      <sz val="11"/>
      <color theme="1"/>
      <name val="Calibri"/>
      <family val="2"/>
      <scheme val="minor"/>
    </font>
    <font>
      <b/>
      <sz val="11"/>
      <color theme="1"/>
      <name val="Calibri"/>
      <family val="2"/>
      <scheme val="minor"/>
    </font>
    <font>
      <b/>
      <sz val="12"/>
      <color theme="1"/>
      <name val="Calibri"/>
      <family val="2"/>
      <scheme val="minor"/>
    </font>
    <font>
      <sz val="8"/>
      <color theme="1"/>
      <name val="Calibri"/>
      <family val="2"/>
      <scheme val="minor"/>
    </font>
    <font>
      <sz val="12"/>
      <color theme="1"/>
      <name val="Calibri"/>
      <family val="2"/>
      <scheme val="minor"/>
    </font>
    <font>
      <i/>
      <sz val="12"/>
      <color theme="1"/>
      <name val="Calibri"/>
      <family val="2"/>
      <scheme val="minor"/>
    </font>
    <font>
      <sz val="8"/>
      <name val="Calibri"/>
      <family val="2"/>
      <scheme val="minor"/>
    </font>
    <font>
      <i/>
      <sz val="11"/>
      <color theme="1"/>
      <name val="Calibri"/>
      <family val="2"/>
      <scheme val="minor"/>
    </font>
    <font>
      <sz val="11"/>
      <color rgb="FFC00000"/>
      <name val="Calibri"/>
      <family val="2"/>
      <scheme val="minor"/>
    </font>
    <font>
      <i/>
      <sz val="12"/>
      <name val="Calibri"/>
      <family val="2"/>
      <scheme val="minor"/>
    </font>
    <font>
      <b/>
      <sz val="12"/>
      <name val="Calibri"/>
      <family val="2"/>
      <scheme val="minor"/>
    </font>
    <font>
      <b/>
      <sz val="11"/>
      <color rgb="FFC00000"/>
      <name val="Calibri"/>
      <family val="2"/>
      <scheme val="minor"/>
    </font>
    <font>
      <sz val="10"/>
      <name val="Times New Roman"/>
      <family val="1"/>
    </font>
    <font>
      <sz val="12"/>
      <name val="Calibri"/>
      <family val="2"/>
      <scheme val="minor"/>
    </font>
    <font>
      <sz val="10"/>
      <name val="Arial"/>
      <family val="2"/>
    </font>
    <font>
      <sz val="9"/>
      <name val="Verdana"/>
      <family val="2"/>
    </font>
    <font>
      <b/>
      <sz val="12"/>
      <color theme="0"/>
      <name val="Calibri"/>
      <family val="2"/>
      <scheme val="minor"/>
    </font>
    <font>
      <sz val="8"/>
      <name val="Verdana"/>
      <family val="2"/>
    </font>
    <font>
      <sz val="9"/>
      <name val="Calibri"/>
      <family val="2"/>
      <scheme val="minor"/>
    </font>
    <font>
      <sz val="12"/>
      <name val="Times New Roman"/>
      <family val="1"/>
    </font>
    <font>
      <b/>
      <sz val="9"/>
      <name val="Verdana"/>
      <family val="2"/>
    </font>
    <font>
      <sz val="9"/>
      <name val="Geneva"/>
    </font>
    <font>
      <b/>
      <sz val="11"/>
      <color rgb="FFCC0000"/>
      <name val="Calibri"/>
      <family val="2"/>
      <scheme val="minor"/>
    </font>
    <font>
      <sz val="9"/>
      <name val="Arial"/>
      <family val="2"/>
    </font>
    <font>
      <sz val="10"/>
      <name val="Verdana"/>
      <family val="2"/>
    </font>
    <font>
      <sz val="10"/>
      <name val="Times New Roman"/>
      <family val="1"/>
    </font>
    <font>
      <sz val="11"/>
      <color theme="1"/>
      <name val="Calibri"/>
      <family val="2"/>
      <scheme val="minor"/>
    </font>
    <font>
      <sz val="9"/>
      <color theme="0"/>
      <name val="Calibri"/>
      <family val="2"/>
      <scheme val="minor"/>
    </font>
    <font>
      <sz val="12"/>
      <color indexed="10"/>
      <name val="Calibri"/>
      <family val="2"/>
      <scheme val="minor"/>
    </font>
    <font>
      <i/>
      <sz val="9"/>
      <name val="Calibri"/>
      <family val="2"/>
      <scheme val="minor"/>
    </font>
    <font>
      <b/>
      <sz val="12"/>
      <color indexed="10"/>
      <name val="Calibri"/>
      <family val="2"/>
      <scheme val="minor"/>
    </font>
    <font>
      <sz val="10"/>
      <name val="Geneva"/>
    </font>
    <font>
      <sz val="10"/>
      <name val="Arial"/>
      <family val="2"/>
    </font>
    <font>
      <sz val="10"/>
      <color indexed="56"/>
      <name val="Calibri"/>
      <family val="2"/>
      <scheme val="minor"/>
    </font>
    <font>
      <b/>
      <sz val="10"/>
      <name val="Calibri"/>
      <family val="2"/>
      <scheme val="minor"/>
    </font>
    <font>
      <i/>
      <sz val="10"/>
      <color indexed="10"/>
      <name val="Calibri"/>
      <family val="2"/>
      <scheme val="minor"/>
    </font>
    <font>
      <i/>
      <sz val="10"/>
      <color indexed="56"/>
      <name val="Calibri"/>
      <family val="2"/>
      <scheme val="minor"/>
    </font>
    <font>
      <sz val="10"/>
      <color indexed="10"/>
      <name val="Calibri"/>
      <family val="2"/>
      <scheme val="minor"/>
    </font>
    <font>
      <b/>
      <sz val="10"/>
      <color indexed="10"/>
      <name val="Calibri"/>
      <family val="2"/>
      <scheme val="minor"/>
    </font>
    <font>
      <b/>
      <i/>
      <sz val="12"/>
      <name val="Calibri"/>
      <family val="2"/>
      <scheme val="minor"/>
    </font>
    <font>
      <b/>
      <sz val="9"/>
      <name val="Calibri"/>
      <family val="2"/>
      <scheme val="minor"/>
    </font>
    <font>
      <sz val="10"/>
      <color rgb="FFC00000"/>
      <name val="Arial"/>
      <family val="2"/>
    </font>
    <font>
      <i/>
      <sz val="10"/>
      <name val="Arial"/>
      <family val="2"/>
    </font>
    <font>
      <b/>
      <sz val="10"/>
      <color rgb="FFC00000"/>
      <name val="Arial"/>
      <family val="2"/>
    </font>
  </fonts>
  <fills count="5">
    <fill>
      <patternFill patternType="none"/>
    </fill>
    <fill>
      <patternFill patternType="gray125"/>
    </fill>
    <fill>
      <patternFill patternType="solid">
        <fgColor theme="0"/>
        <bgColor indexed="64"/>
      </patternFill>
    </fill>
    <fill>
      <patternFill patternType="solid">
        <fgColor rgb="FFFFD500"/>
        <bgColor indexed="64"/>
      </patternFill>
    </fill>
    <fill>
      <patternFill patternType="solid">
        <fgColor rgb="FFE3E3E3"/>
        <bgColor indexed="64"/>
      </patternFill>
    </fill>
  </fills>
  <borders count="12">
    <border>
      <left/>
      <right/>
      <top/>
      <bottom/>
      <diagonal/>
    </border>
    <border>
      <left/>
      <right/>
      <top/>
      <bottom style="medium">
        <color rgb="FFFFD500"/>
      </bottom>
      <diagonal/>
    </border>
    <border>
      <left style="medium">
        <color theme="0"/>
      </left>
      <right/>
      <top/>
      <bottom style="medium">
        <color rgb="FFFFD500"/>
      </bottom>
      <diagonal/>
    </border>
    <border>
      <left/>
      <right/>
      <top style="medium">
        <color rgb="FFC6C6C6"/>
      </top>
      <bottom/>
      <diagonal/>
    </border>
    <border>
      <left/>
      <right/>
      <top style="thin">
        <color rgb="FFC6C6C6"/>
      </top>
      <bottom/>
      <diagonal/>
    </border>
    <border>
      <left/>
      <right/>
      <top style="medium">
        <color rgb="FFFFD500"/>
      </top>
      <bottom/>
      <diagonal/>
    </border>
    <border>
      <left style="medium">
        <color theme="0"/>
      </left>
      <right/>
      <top/>
      <bottom/>
      <diagonal/>
    </border>
    <border>
      <left/>
      <right/>
      <top/>
      <bottom style="medium">
        <color rgb="FFC6C6C6"/>
      </bottom>
      <diagonal/>
    </border>
    <border>
      <left/>
      <right/>
      <top style="thin">
        <color rgb="FFC6C6C6"/>
      </top>
      <bottom style="thin">
        <color rgb="FFC6C6C6"/>
      </bottom>
      <diagonal/>
    </border>
    <border>
      <left/>
      <right/>
      <top style="thin">
        <color rgb="FFC6C6C6"/>
      </top>
      <bottom style="medium">
        <color rgb="FFC6C6C6"/>
      </bottom>
      <diagonal/>
    </border>
    <border>
      <left/>
      <right/>
      <top/>
      <bottom style="thin">
        <color rgb="FFC6C6C6"/>
      </bottom>
      <diagonal/>
    </border>
    <border>
      <left/>
      <right/>
      <top/>
      <bottom style="medium">
        <color rgb="FFFFC000"/>
      </bottom>
      <diagonal/>
    </border>
  </borders>
  <cellStyleXfs count="24">
    <xf numFmtId="0" fontId="0" fillId="0" borderId="0"/>
    <xf numFmtId="0" fontId="12" fillId="0" borderId="0"/>
    <xf numFmtId="0" fontId="14" fillId="0" borderId="0"/>
    <xf numFmtId="0" fontId="19" fillId="0" borderId="0"/>
    <xf numFmtId="0" fontId="21" fillId="0" borderId="0"/>
    <xf numFmtId="0" fontId="19" fillId="0" borderId="0"/>
    <xf numFmtId="0" fontId="14" fillId="0" borderId="0"/>
    <xf numFmtId="0" fontId="14" fillId="0" borderId="0"/>
    <xf numFmtId="41" fontId="12" fillId="0" borderId="0" applyFont="0" applyFill="0" applyBorder="0" applyAlignment="0" applyProtection="0"/>
    <xf numFmtId="43" fontId="12" fillId="0" borderId="0" applyFont="0" applyFill="0" applyBorder="0" applyAlignment="0" applyProtection="0"/>
    <xf numFmtId="0" fontId="25" fillId="0" borderId="0"/>
    <xf numFmtId="0" fontId="12" fillId="0" borderId="0"/>
    <xf numFmtId="43" fontId="26" fillId="0" borderId="0" applyFont="0" applyFill="0" applyBorder="0" applyAlignment="0" applyProtection="0"/>
    <xf numFmtId="0" fontId="12" fillId="0" borderId="0"/>
    <xf numFmtId="0" fontId="14" fillId="0" borderId="0"/>
    <xf numFmtId="0" fontId="14" fillId="0" borderId="0"/>
    <xf numFmtId="0" fontId="12" fillId="0" borderId="0"/>
    <xf numFmtId="0" fontId="31" fillId="0" borderId="0"/>
    <xf numFmtId="0" fontId="14" fillId="0" borderId="0"/>
    <xf numFmtId="0" fontId="32" fillId="0" borderId="0"/>
    <xf numFmtId="0" fontId="32" fillId="0" borderId="0"/>
    <xf numFmtId="0" fontId="32" fillId="0" borderId="0"/>
    <xf numFmtId="9" fontId="32" fillId="0" borderId="0" applyFont="0" applyFill="0" applyBorder="0" applyAlignment="0" applyProtection="0"/>
    <xf numFmtId="0" fontId="24" fillId="0" borderId="0"/>
  </cellStyleXfs>
  <cellXfs count="415">
    <xf numFmtId="0" fontId="0" fillId="0" borderId="0" xfId="0"/>
    <xf numFmtId="165" fontId="4" fillId="0" borderId="0" xfId="0" applyNumberFormat="1" applyFont="1" applyAlignment="1">
      <alignment vertical="center" wrapText="1"/>
    </xf>
    <xf numFmtId="167" fontId="4" fillId="0" borderId="0" xfId="0" applyNumberFormat="1" applyFont="1" applyAlignment="1">
      <alignment vertical="center" wrapText="1"/>
    </xf>
    <xf numFmtId="0" fontId="7" fillId="0" borderId="0" xfId="0" applyFont="1"/>
    <xf numFmtId="0" fontId="8" fillId="0" borderId="0" xfId="0" applyFont="1"/>
    <xf numFmtId="0" fontId="4" fillId="0" borderId="0" xfId="0" applyFont="1"/>
    <xf numFmtId="0" fontId="13" fillId="0" borderId="0" xfId="1" applyFont="1" applyFill="1" applyBorder="1"/>
    <xf numFmtId="0" fontId="15" fillId="0" borderId="0" xfId="1" applyFont="1" applyFill="1" applyBorder="1"/>
    <xf numFmtId="0" fontId="20" fillId="0" borderId="0" xfId="2" applyFont="1" applyFill="1" applyBorder="1" applyAlignment="1"/>
    <xf numFmtId="0" fontId="4" fillId="0" borderId="0" xfId="0" applyFont="1" applyAlignment="1">
      <alignment vertical="center" wrapText="1"/>
    </xf>
    <xf numFmtId="165" fontId="13" fillId="0" borderId="0" xfId="0" applyNumberFormat="1" applyFont="1" applyBorder="1" applyAlignment="1">
      <alignment vertical="center" wrapText="1"/>
    </xf>
    <xf numFmtId="165" fontId="0" fillId="0" borderId="0" xfId="0" applyNumberFormat="1"/>
    <xf numFmtId="165" fontId="11" fillId="0" borderId="0" xfId="0" applyNumberFormat="1" applyFont="1"/>
    <xf numFmtId="165" fontId="13" fillId="0" borderId="0" xfId="0" applyNumberFormat="1" applyFont="1" applyAlignment="1">
      <alignment vertical="center" wrapText="1"/>
    </xf>
    <xf numFmtId="164" fontId="13" fillId="0" borderId="0" xfId="0" applyNumberFormat="1" applyFont="1" applyAlignment="1">
      <alignment horizontal="right" vertical="center" wrapText="1"/>
    </xf>
    <xf numFmtId="165" fontId="22" fillId="0" borderId="0" xfId="0" applyNumberFormat="1" applyFont="1"/>
    <xf numFmtId="0" fontId="10" fillId="0" borderId="0" xfId="2" applyFont="1" applyFill="1" applyBorder="1" applyAlignment="1"/>
    <xf numFmtId="0" fontId="10" fillId="0" borderId="0" xfId="1" applyFont="1" applyFill="1" applyBorder="1"/>
    <xf numFmtId="0" fontId="14" fillId="0" borderId="0" xfId="1" applyFont="1" applyFill="1" applyBorder="1"/>
    <xf numFmtId="0" fontId="14" fillId="0" borderId="0" xfId="6" applyFont="1" applyFill="1" applyBorder="1"/>
    <xf numFmtId="0" fontId="10" fillId="0" borderId="0" xfId="6" applyFont="1" applyFill="1" applyBorder="1" applyAlignment="1"/>
    <xf numFmtId="0" fontId="13" fillId="0" borderId="0" xfId="6" applyFont="1" applyFill="1" applyBorder="1" applyAlignment="1">
      <alignment horizontal="right" indent="1"/>
    </xf>
    <xf numFmtId="0" fontId="13" fillId="0" borderId="0" xfId="1" applyFont="1" applyFill="1" applyBorder="1" applyAlignment="1">
      <alignment horizontal="right" indent="1"/>
    </xf>
    <xf numFmtId="1" fontId="10" fillId="0" borderId="0" xfId="5" applyNumberFormat="1" applyFont="1" applyFill="1" applyBorder="1" applyAlignment="1" applyProtection="1">
      <alignment vertical="center"/>
      <protection locked="0"/>
    </xf>
    <xf numFmtId="0" fontId="13" fillId="0" borderId="0" xfId="1" applyFont="1" applyFill="1" applyBorder="1" applyAlignment="1">
      <alignment vertical="center"/>
    </xf>
    <xf numFmtId="0" fontId="13" fillId="0" borderId="0" xfId="1" applyFont="1" applyFill="1" applyBorder="1" applyAlignment="1">
      <alignment horizontal="right" vertical="center" indent="1"/>
    </xf>
    <xf numFmtId="0" fontId="24" fillId="0" borderId="0" xfId="1" applyFont="1" applyFill="1" applyBorder="1" applyAlignment="1">
      <alignment vertical="center"/>
    </xf>
    <xf numFmtId="0" fontId="13" fillId="0" borderId="0" xfId="1" applyFont="1" applyFill="1" applyBorder="1" applyAlignment="1">
      <alignment horizontal="left" indent="3"/>
    </xf>
    <xf numFmtId="0" fontId="6" fillId="0" borderId="0" xfId="1" applyFont="1" applyFill="1" applyBorder="1" applyAlignment="1">
      <alignment horizontal="right" indent="1"/>
    </xf>
    <xf numFmtId="0" fontId="14" fillId="0" borderId="0" xfId="1" applyFont="1" applyFill="1" applyBorder="1" applyAlignment="1">
      <alignment horizontal="right"/>
    </xf>
    <xf numFmtId="0" fontId="13" fillId="0" borderId="0" xfId="6" applyFont="1" applyFill="1" applyBorder="1"/>
    <xf numFmtId="0" fontId="13" fillId="0" borderId="0" xfId="6" applyFont="1" applyFill="1" applyBorder="1" applyAlignment="1">
      <alignment horizontal="left"/>
    </xf>
    <xf numFmtId="0" fontId="23" fillId="0" borderId="0" xfId="1" applyFont="1" applyFill="1" applyBorder="1"/>
    <xf numFmtId="0" fontId="17" fillId="0" borderId="0" xfId="1" applyFont="1" applyFill="1" applyBorder="1" applyAlignment="1">
      <alignment horizontal="right" indent="1"/>
    </xf>
    <xf numFmtId="3" fontId="4" fillId="0" borderId="0" xfId="0" applyNumberFormat="1" applyFont="1" applyAlignment="1">
      <alignment vertical="center" wrapText="1"/>
    </xf>
    <xf numFmtId="4" fontId="4" fillId="0" borderId="0" xfId="0" applyNumberFormat="1" applyFont="1" applyAlignment="1">
      <alignment vertical="center" wrapText="1"/>
    </xf>
    <xf numFmtId="164" fontId="4" fillId="0" borderId="0" xfId="0" applyNumberFormat="1" applyFont="1" applyAlignment="1">
      <alignment vertical="center" wrapText="1"/>
    </xf>
    <xf numFmtId="169" fontId="13" fillId="0" borderId="0" xfId="12" applyNumberFormat="1" applyFont="1" applyFill="1" applyBorder="1" applyAlignment="1">
      <alignment horizontal="right" indent="1"/>
    </xf>
    <xf numFmtId="0" fontId="10" fillId="0" borderId="0" xfId="2" applyFont="1" applyFill="1" applyBorder="1" applyAlignment="1">
      <alignment vertical="center" wrapText="1"/>
    </xf>
    <xf numFmtId="164" fontId="5" fillId="0" borderId="0" xfId="0" applyNumberFormat="1" applyFont="1" applyAlignment="1">
      <alignment vertical="center" wrapText="1"/>
    </xf>
    <xf numFmtId="165" fontId="13" fillId="0" borderId="0" xfId="0" applyNumberFormat="1" applyFont="1" applyBorder="1" applyAlignment="1">
      <alignment horizontal="right" vertical="center" wrapText="1"/>
    </xf>
    <xf numFmtId="165" fontId="13" fillId="0" borderId="0" xfId="6" applyNumberFormat="1" applyFont="1" applyFill="1" applyBorder="1" applyAlignment="1">
      <alignment horizontal="right"/>
    </xf>
    <xf numFmtId="0" fontId="1" fillId="0" borderId="0" xfId="0" applyFont="1" applyBorder="1" applyAlignment="1">
      <alignment horizontal="right" vertical="center" wrapText="1"/>
    </xf>
    <xf numFmtId="0" fontId="3" fillId="0" borderId="0" xfId="0" applyFont="1" applyAlignment="1">
      <alignment horizontal="right" vertical="center" wrapText="1"/>
    </xf>
    <xf numFmtId="0" fontId="4" fillId="0" borderId="0" xfId="0" applyFont="1" applyAlignment="1">
      <alignment horizontal="right" vertical="center" wrapText="1"/>
    </xf>
    <xf numFmtId="0" fontId="5" fillId="0" borderId="0" xfId="0" applyFont="1" applyAlignment="1">
      <alignment horizontal="right" vertical="center" wrapText="1"/>
    </xf>
    <xf numFmtId="0" fontId="13" fillId="0" borderId="0" xfId="7" applyFont="1" applyFill="1" applyBorder="1" applyAlignment="1">
      <alignment horizontal="left" indent="2"/>
    </xf>
    <xf numFmtId="165" fontId="2" fillId="0" borderId="0" xfId="0" applyNumberFormat="1" applyFont="1" applyBorder="1" applyAlignment="1">
      <alignment horizontal="right" vertical="center" wrapText="1"/>
    </xf>
    <xf numFmtId="164" fontId="2" fillId="0" borderId="0" xfId="0" applyNumberFormat="1" applyFont="1" applyAlignment="1">
      <alignment vertical="center" wrapText="1"/>
    </xf>
    <xf numFmtId="0" fontId="2" fillId="0" borderId="0" xfId="0" applyFont="1" applyAlignment="1">
      <alignment horizontal="center"/>
    </xf>
    <xf numFmtId="0" fontId="10" fillId="0" borderId="0" xfId="2" applyFont="1" applyFill="1" applyBorder="1" applyAlignment="1">
      <alignment horizontal="left" vertical="center"/>
    </xf>
    <xf numFmtId="0" fontId="18" fillId="0" borderId="0" xfId="2" applyFont="1" applyFill="1" applyBorder="1" applyAlignment="1">
      <alignment horizontal="right" vertical="center" wrapText="1"/>
    </xf>
    <xf numFmtId="0" fontId="10" fillId="0" borderId="0" xfId="2" applyFont="1" applyFill="1" applyBorder="1" applyAlignment="1">
      <alignment horizontal="right" wrapText="1" indent="1"/>
    </xf>
    <xf numFmtId="0" fontId="10" fillId="0" borderId="0" xfId="2" applyFont="1" applyFill="1" applyBorder="1" applyAlignment="1">
      <alignment horizontal="right" wrapText="1"/>
    </xf>
    <xf numFmtId="0" fontId="16" fillId="0" borderId="0" xfId="2" applyFont="1" applyFill="1" applyBorder="1" applyAlignment="1">
      <alignment horizontal="left" vertical="center"/>
    </xf>
    <xf numFmtId="0" fontId="27" fillId="0" borderId="0" xfId="2" applyFont="1" applyFill="1" applyBorder="1" applyAlignment="1">
      <alignment horizontal="right" vertical="center" wrapText="1"/>
    </xf>
    <xf numFmtId="0" fontId="28" fillId="0" borderId="0" xfId="7" applyFont="1" applyFill="1" applyBorder="1"/>
    <xf numFmtId="49" fontId="13" fillId="0" borderId="0" xfId="4" applyNumberFormat="1" applyFont="1" applyFill="1" applyBorder="1" applyAlignment="1">
      <alignment horizontal="left" indent="1"/>
    </xf>
    <xf numFmtId="49" fontId="18" fillId="0" borderId="0" xfId="4" applyNumberFormat="1" applyFont="1" applyFill="1" applyBorder="1" applyAlignment="1">
      <alignment horizontal="left"/>
    </xf>
    <xf numFmtId="4" fontId="13" fillId="0" borderId="0" xfId="7" quotePrefix="1" applyNumberFormat="1" applyFont="1" applyFill="1" applyBorder="1" applyAlignment="1">
      <alignment horizontal="right" indent="1"/>
    </xf>
    <xf numFmtId="164" fontId="13" fillId="0" borderId="0" xfId="7" quotePrefix="1" applyNumberFormat="1" applyFont="1" applyFill="1" applyBorder="1" applyAlignment="1">
      <alignment horizontal="right" indent="1"/>
    </xf>
    <xf numFmtId="167" fontId="13" fillId="0" borderId="0" xfId="7" quotePrefix="1" applyNumberFormat="1" applyFont="1" applyFill="1" applyBorder="1" applyAlignment="1">
      <alignment horizontal="right" indent="1"/>
    </xf>
    <xf numFmtId="0" fontId="13" fillId="0" borderId="0" xfId="7" applyFont="1" applyFill="1" applyBorder="1"/>
    <xf numFmtId="164" fontId="13" fillId="0" borderId="0" xfId="7" applyNumberFormat="1" applyFont="1" applyFill="1" applyBorder="1" applyAlignment="1">
      <alignment horizontal="right" indent="1"/>
    </xf>
    <xf numFmtId="0" fontId="18" fillId="0" borderId="0" xfId="7" applyFont="1" applyFill="1" applyBorder="1" applyAlignment="1">
      <alignment horizontal="left" indent="2"/>
    </xf>
    <xf numFmtId="0" fontId="13" fillId="0" borderId="0" xfId="7" applyFont="1" applyFill="1" applyBorder="1" applyAlignment="1">
      <alignment horizontal="right"/>
    </xf>
    <xf numFmtId="167" fontId="13" fillId="0" borderId="0" xfId="7" applyNumberFormat="1" applyFont="1" applyFill="1" applyBorder="1" applyAlignment="1">
      <alignment horizontal="right"/>
    </xf>
    <xf numFmtId="0" fontId="18" fillId="0" borderId="0" xfId="7" applyFont="1" applyFill="1" applyBorder="1"/>
    <xf numFmtId="0" fontId="13" fillId="0" borderId="0" xfId="14" applyFont="1"/>
    <xf numFmtId="0" fontId="16" fillId="0" borderId="0" xfId="2" applyFont="1" applyFill="1" applyBorder="1" applyAlignment="1">
      <alignment vertical="center" wrapText="1"/>
    </xf>
    <xf numFmtId="0" fontId="27" fillId="0" borderId="0" xfId="13" applyFont="1" applyFill="1" applyBorder="1" applyAlignment="1">
      <alignment horizontal="left" vertical="center"/>
    </xf>
    <xf numFmtId="167" fontId="13" fillId="0" borderId="0" xfId="7" applyNumberFormat="1" applyFont="1" applyFill="1" applyBorder="1" applyAlignment="1">
      <alignment horizontal="right" indent="1"/>
    </xf>
    <xf numFmtId="0" fontId="18" fillId="0" borderId="0" xfId="14" applyFont="1"/>
    <xf numFmtId="0" fontId="18" fillId="0" borderId="0" xfId="6" applyFont="1" applyFill="1" applyBorder="1" applyAlignment="1">
      <alignment horizontal="right"/>
    </xf>
    <xf numFmtId="164" fontId="13" fillId="2" borderId="0" xfId="6" applyNumberFormat="1" applyFont="1" applyFill="1" applyBorder="1" applyAlignment="1">
      <alignment horizontal="right" indent="1"/>
    </xf>
    <xf numFmtId="164" fontId="13" fillId="0" borderId="0" xfId="6" applyNumberFormat="1" applyFont="1" applyFill="1" applyBorder="1" applyAlignment="1">
      <alignment horizontal="right" indent="1"/>
    </xf>
    <xf numFmtId="167" fontId="13" fillId="0" borderId="0" xfId="6" applyNumberFormat="1" applyFont="1" applyFill="1" applyBorder="1" applyAlignment="1">
      <alignment horizontal="right" indent="1"/>
    </xf>
    <xf numFmtId="0" fontId="30" fillId="0" borderId="0" xfId="6" applyFont="1" applyFill="1" applyBorder="1"/>
    <xf numFmtId="0" fontId="9" fillId="0" borderId="0" xfId="6" applyFont="1" applyFill="1" applyBorder="1"/>
    <xf numFmtId="0" fontId="29" fillId="0" borderId="0" xfId="6" applyFont="1" applyFill="1" applyBorder="1" applyAlignment="1">
      <alignment horizontal="right"/>
    </xf>
    <xf numFmtId="0" fontId="13" fillId="0" borderId="0" xfId="6" applyFont="1" applyFill="1" applyBorder="1" applyAlignment="1">
      <alignment horizontal="left" indent="4"/>
    </xf>
    <xf numFmtId="0" fontId="27" fillId="0" borderId="0" xfId="16" applyFont="1" applyFill="1" applyBorder="1" applyAlignment="1">
      <alignment horizontal="left" vertical="center"/>
    </xf>
    <xf numFmtId="49" fontId="13" fillId="0" borderId="0" xfId="17" applyNumberFormat="1" applyFont="1" applyFill="1" applyBorder="1" applyAlignment="1">
      <alignment horizontal="left" indent="2"/>
    </xf>
    <xf numFmtId="49" fontId="18" fillId="0" borderId="0" xfId="17" applyNumberFormat="1" applyFont="1" applyFill="1" applyBorder="1" applyAlignment="1">
      <alignment horizontal="left" indent="1"/>
    </xf>
    <xf numFmtId="164" fontId="13" fillId="2" borderId="0" xfId="18" applyNumberFormat="1" applyFont="1" applyFill="1" applyBorder="1" applyAlignment="1">
      <alignment horizontal="right" indent="1"/>
    </xf>
    <xf numFmtId="164" fontId="13" fillId="0" borderId="0" xfId="18" applyNumberFormat="1" applyFont="1" applyFill="1" applyBorder="1" applyAlignment="1">
      <alignment horizontal="right" indent="1"/>
    </xf>
    <xf numFmtId="167" fontId="13" fillId="0" borderId="0" xfId="18" applyNumberFormat="1" applyFont="1" applyFill="1" applyBorder="1" applyAlignment="1">
      <alignment horizontal="right" indent="1"/>
    </xf>
    <xf numFmtId="49" fontId="29" fillId="0" borderId="0" xfId="17" applyNumberFormat="1" applyFont="1" applyFill="1" applyBorder="1" applyAlignment="1">
      <alignment horizontal="left" indent="1"/>
    </xf>
    <xf numFmtId="0" fontId="16" fillId="0" borderId="0" xfId="2" applyFont="1" applyFill="1" applyBorder="1" applyAlignment="1">
      <alignment horizontal="left" vertical="center" wrapText="1"/>
    </xf>
    <xf numFmtId="0" fontId="18" fillId="0" borderId="0" xfId="6" applyFont="1" applyFill="1" applyBorder="1" applyAlignment="1">
      <alignment horizontal="left"/>
    </xf>
    <xf numFmtId="165" fontId="13" fillId="0" borderId="0" xfId="6" applyNumberFormat="1" applyFont="1" applyFill="1" applyBorder="1" applyAlignment="1">
      <alignment horizontal="right" vertical="center"/>
    </xf>
    <xf numFmtId="167" fontId="13" fillId="0" borderId="0" xfId="6" applyNumberFormat="1" applyFont="1" applyFill="1" applyBorder="1" applyAlignment="1">
      <alignment horizontal="right"/>
    </xf>
    <xf numFmtId="0" fontId="13" fillId="0" borderId="0" xfId="14" applyFont="1" applyBorder="1"/>
    <xf numFmtId="0" fontId="28" fillId="0" borderId="0" xfId="14" applyFont="1" applyBorder="1"/>
    <xf numFmtId="167" fontId="13" fillId="0" borderId="0" xfId="6" applyNumberFormat="1" applyFont="1" applyFill="1" applyBorder="1" applyAlignment="1">
      <alignment horizontal="right" vertical="center"/>
    </xf>
    <xf numFmtId="0" fontId="18" fillId="0" borderId="0" xfId="14" applyFont="1" applyBorder="1" applyAlignment="1">
      <alignment horizontal="center"/>
    </xf>
    <xf numFmtId="0" fontId="13" fillId="0" borderId="0" xfId="14" applyFont="1" applyBorder="1" applyAlignment="1">
      <alignment horizontal="center"/>
    </xf>
    <xf numFmtId="0" fontId="10" fillId="0" borderId="0" xfId="14" applyFont="1" applyBorder="1" applyAlignment="1">
      <alignment horizontal="center"/>
    </xf>
    <xf numFmtId="0" fontId="33" fillId="0" borderId="0" xfId="19" applyFont="1" applyFill="1" applyBorder="1" applyAlignment="1">
      <alignment horizontal="left" indent="7"/>
    </xf>
    <xf numFmtId="0" fontId="33" fillId="0" borderId="0" xfId="19" applyFont="1" applyFill="1" applyBorder="1" applyAlignment="1">
      <alignment horizontal="right" indent="7"/>
    </xf>
    <xf numFmtId="0" fontId="33" fillId="0" borderId="0" xfId="19" applyFont="1" applyFill="1" applyBorder="1"/>
    <xf numFmtId="164" fontId="33" fillId="0" borderId="0" xfId="19" applyNumberFormat="1" applyFont="1" applyFill="1" applyBorder="1"/>
    <xf numFmtId="0" fontId="34" fillId="0" borderId="0" xfId="20" applyFont="1" applyFill="1" applyBorder="1" applyAlignment="1"/>
    <xf numFmtId="0" fontId="35" fillId="0" borderId="0" xfId="19" applyFont="1" applyFill="1" applyBorder="1"/>
    <xf numFmtId="0" fontId="36" fillId="0" borderId="0" xfId="19" applyFont="1" applyFill="1" applyBorder="1"/>
    <xf numFmtId="0" fontId="37" fillId="0" borderId="0" xfId="19" applyFont="1" applyFill="1" applyBorder="1"/>
    <xf numFmtId="0" fontId="38" fillId="0" borderId="0" xfId="19" applyFont="1" applyFill="1" applyBorder="1"/>
    <xf numFmtId="2" fontId="13" fillId="0" borderId="0" xfId="4" applyNumberFormat="1" applyFont="1" applyFill="1" applyBorder="1" applyAlignment="1">
      <alignment horizontal="left"/>
    </xf>
    <xf numFmtId="49" fontId="13" fillId="0" borderId="0" xfId="4" applyNumberFormat="1" applyFont="1" applyFill="1" applyBorder="1" applyAlignment="1">
      <alignment horizontal="right" indent="3"/>
    </xf>
    <xf numFmtId="4" fontId="13" fillId="0" borderId="0" xfId="19" quotePrefix="1" applyNumberFormat="1" applyFont="1" applyFill="1" applyBorder="1" applyAlignment="1">
      <alignment horizontal="right" indent="1"/>
    </xf>
    <xf numFmtId="164" fontId="13" fillId="0" borderId="0" xfId="19" quotePrefix="1" applyNumberFormat="1" applyFont="1" applyFill="1" applyBorder="1" applyAlignment="1">
      <alignment horizontal="right" indent="1"/>
    </xf>
    <xf numFmtId="167" fontId="13" fillId="0" borderId="0" xfId="19" quotePrefix="1" applyNumberFormat="1" applyFont="1" applyFill="1" applyBorder="1" applyAlignment="1">
      <alignment horizontal="right" indent="1"/>
    </xf>
    <xf numFmtId="2" fontId="13" fillId="0" borderId="0" xfId="21" applyNumberFormat="1" applyFont="1" applyBorder="1" applyAlignment="1">
      <alignment horizontal="left" wrapText="1"/>
    </xf>
    <xf numFmtId="0" fontId="13" fillId="0" borderId="0" xfId="21" applyFont="1" applyBorder="1" applyAlignment="1">
      <alignment horizontal="right" wrapText="1"/>
    </xf>
    <xf numFmtId="164" fontId="13" fillId="0" borderId="0" xfId="21" applyNumberFormat="1" applyFont="1" applyBorder="1" applyAlignment="1">
      <alignment horizontal="right" wrapText="1" indent="1"/>
    </xf>
    <xf numFmtId="167" fontId="13" fillId="0" borderId="0" xfId="21" applyNumberFormat="1" applyFont="1" applyBorder="1" applyAlignment="1">
      <alignment horizontal="right" wrapText="1" indent="1"/>
    </xf>
    <xf numFmtId="167" fontId="13" fillId="0" borderId="0" xfId="19" applyNumberFormat="1" applyFont="1" applyFill="1" applyBorder="1" applyAlignment="1">
      <alignment horizontal="right" indent="1"/>
    </xf>
    <xf numFmtId="0" fontId="10" fillId="0" borderId="0" xfId="19" applyFont="1" applyFill="1" applyBorder="1" applyAlignment="1">
      <alignment horizontal="left"/>
    </xf>
    <xf numFmtId="0" fontId="2" fillId="0" borderId="0" xfId="0" applyFont="1" applyAlignment="1">
      <alignment horizontal="center"/>
    </xf>
    <xf numFmtId="0" fontId="10" fillId="0" borderId="0" xfId="23" applyFont="1" applyFill="1" applyBorder="1" applyAlignment="1">
      <alignment horizontal="left" wrapText="1" indent="2"/>
    </xf>
    <xf numFmtId="0" fontId="4" fillId="0" borderId="0" xfId="0" applyFont="1" applyBorder="1" applyAlignment="1">
      <alignment vertical="center" wrapText="1"/>
    </xf>
    <xf numFmtId="0" fontId="10" fillId="0" borderId="1" xfId="2" applyFont="1" applyFill="1" applyBorder="1" applyAlignment="1"/>
    <xf numFmtId="0" fontId="2" fillId="3" borderId="1" xfId="0" applyFont="1" applyFill="1" applyBorder="1" applyAlignment="1">
      <alignment horizontal="right" vertical="center" wrapText="1"/>
    </xf>
    <xf numFmtId="0" fontId="4" fillId="0" borderId="4" xfId="0" applyFont="1" applyBorder="1" applyAlignment="1">
      <alignment vertical="center" wrapText="1"/>
    </xf>
    <xf numFmtId="3" fontId="10" fillId="0" borderId="0" xfId="0" applyNumberFormat="1" applyFont="1" applyBorder="1" applyAlignment="1">
      <alignment vertical="center" wrapText="1"/>
    </xf>
    <xf numFmtId="165" fontId="10" fillId="0" borderId="0" xfId="0" applyNumberFormat="1" applyFont="1" applyBorder="1" applyAlignment="1">
      <alignment vertical="center" wrapText="1"/>
    </xf>
    <xf numFmtId="2" fontId="10" fillId="0" borderId="0" xfId="0" applyNumberFormat="1" applyFont="1" applyBorder="1" applyAlignment="1">
      <alignment vertical="center" wrapText="1"/>
    </xf>
    <xf numFmtId="0" fontId="10" fillId="0" borderId="0" xfId="7" applyFont="1" applyFill="1" applyBorder="1" applyAlignment="1">
      <alignment horizontal="left" indent="2"/>
    </xf>
    <xf numFmtId="0" fontId="2" fillId="3" borderId="0" xfId="0" applyFont="1" applyFill="1" applyBorder="1" applyAlignment="1">
      <alignment horizontal="right" vertical="center" wrapText="1"/>
    </xf>
    <xf numFmtId="169" fontId="10" fillId="0" borderId="5" xfId="12" applyNumberFormat="1" applyFont="1" applyFill="1" applyBorder="1" applyAlignment="1">
      <alignment horizontal="right" indent="1"/>
    </xf>
    <xf numFmtId="168" fontId="10" fillId="0" borderId="7" xfId="12" applyNumberFormat="1" applyFont="1" applyFill="1" applyBorder="1" applyAlignment="1">
      <alignment horizontal="right"/>
    </xf>
    <xf numFmtId="168" fontId="13" fillId="0" borderId="7" xfId="12" applyNumberFormat="1" applyFont="1" applyFill="1" applyBorder="1" applyAlignment="1">
      <alignment horizontal="right"/>
    </xf>
    <xf numFmtId="0" fontId="4" fillId="3" borderId="6" xfId="0" applyFont="1" applyFill="1" applyBorder="1" applyAlignment="1">
      <alignment horizontal="right" vertical="center" wrapText="1"/>
    </xf>
    <xf numFmtId="2" fontId="13" fillId="0" borderId="4" xfId="4" applyNumberFormat="1" applyFont="1" applyFill="1" applyBorder="1" applyAlignment="1">
      <alignment horizontal="left"/>
    </xf>
    <xf numFmtId="49" fontId="13" fillId="0" borderId="4" xfId="4" applyNumberFormat="1" applyFont="1" applyFill="1" applyBorder="1" applyAlignment="1">
      <alignment horizontal="right" indent="3"/>
    </xf>
    <xf numFmtId="4" fontId="13" fillId="0" borderId="4" xfId="19" quotePrefix="1" applyNumberFormat="1" applyFont="1" applyFill="1" applyBorder="1" applyAlignment="1">
      <alignment horizontal="right" indent="1"/>
    </xf>
    <xf numFmtId="164" fontId="13" fillId="0" borderId="4" xfId="19" quotePrefix="1" applyNumberFormat="1" applyFont="1" applyFill="1" applyBorder="1" applyAlignment="1">
      <alignment horizontal="right" indent="1"/>
    </xf>
    <xf numFmtId="167" fontId="13" fillId="0" borderId="4" xfId="19" quotePrefix="1" applyNumberFormat="1" applyFont="1" applyFill="1" applyBorder="1" applyAlignment="1">
      <alignment horizontal="right" indent="1"/>
    </xf>
    <xf numFmtId="2" fontId="10" fillId="0" borderId="5" xfId="4" applyNumberFormat="1" applyFont="1" applyFill="1" applyBorder="1" applyAlignment="1">
      <alignment horizontal="left"/>
    </xf>
    <xf numFmtId="49" fontId="10" fillId="0" borderId="5" xfId="4" applyNumberFormat="1" applyFont="1" applyFill="1" applyBorder="1" applyAlignment="1">
      <alignment horizontal="right" indent="3"/>
    </xf>
    <xf numFmtId="164" fontId="10" fillId="0" borderId="5" xfId="19" quotePrefix="1" applyNumberFormat="1" applyFont="1" applyFill="1" applyBorder="1" applyAlignment="1">
      <alignment horizontal="right" indent="1"/>
    </xf>
    <xf numFmtId="167" fontId="10" fillId="0" borderId="5" xfId="19" quotePrefix="1" applyNumberFormat="1" applyFont="1" applyFill="1" applyBorder="1" applyAlignment="1">
      <alignment horizontal="right" indent="1"/>
    </xf>
    <xf numFmtId="2" fontId="10" fillId="0" borderId="8" xfId="4" applyNumberFormat="1" applyFont="1" applyFill="1" applyBorder="1" applyAlignment="1">
      <alignment horizontal="left"/>
    </xf>
    <xf numFmtId="49" fontId="10" fillId="0" borderId="8" xfId="4" applyNumberFormat="1" applyFont="1" applyFill="1" applyBorder="1" applyAlignment="1">
      <alignment horizontal="right" indent="3"/>
    </xf>
    <xf numFmtId="164" fontId="10" fillId="0" borderId="8" xfId="19" quotePrefix="1" applyNumberFormat="1" applyFont="1" applyFill="1" applyBorder="1" applyAlignment="1">
      <alignment horizontal="right" indent="1"/>
    </xf>
    <xf numFmtId="167" fontId="10" fillId="0" borderId="8" xfId="19" quotePrefix="1" applyNumberFormat="1" applyFont="1" applyFill="1" applyBorder="1" applyAlignment="1">
      <alignment horizontal="right" indent="1"/>
    </xf>
    <xf numFmtId="4" fontId="10" fillId="0" borderId="8" xfId="19" quotePrefix="1" applyNumberFormat="1" applyFont="1" applyFill="1" applyBorder="1" applyAlignment="1">
      <alignment horizontal="right" indent="1"/>
    </xf>
    <xf numFmtId="2" fontId="10" fillId="0" borderId="9" xfId="4" applyNumberFormat="1" applyFont="1" applyFill="1" applyBorder="1" applyAlignment="1">
      <alignment horizontal="left"/>
    </xf>
    <xf numFmtId="49" fontId="10" fillId="0" borderId="9" xfId="4" applyNumberFormat="1" applyFont="1" applyFill="1" applyBorder="1" applyAlignment="1">
      <alignment horizontal="right" indent="3"/>
    </xf>
    <xf numFmtId="4" fontId="10" fillId="0" borderId="9" xfId="19" quotePrefix="1" applyNumberFormat="1" applyFont="1" applyFill="1" applyBorder="1" applyAlignment="1">
      <alignment horizontal="right" indent="1"/>
    </xf>
    <xf numFmtId="164" fontId="10" fillId="0" borderId="9" xfId="19" quotePrefix="1" applyNumberFormat="1" applyFont="1" applyFill="1" applyBorder="1" applyAlignment="1">
      <alignment horizontal="right" indent="1"/>
    </xf>
    <xf numFmtId="167" fontId="10" fillId="0" borderId="9" xfId="19" quotePrefix="1" applyNumberFormat="1" applyFont="1" applyFill="1" applyBorder="1" applyAlignment="1">
      <alignment horizontal="right" indent="1"/>
    </xf>
    <xf numFmtId="0" fontId="39" fillId="0" borderId="0" xfId="0" applyFont="1" applyBorder="1" applyAlignment="1">
      <alignment horizontal="right" vertical="center" wrapText="1"/>
    </xf>
    <xf numFmtId="164" fontId="10" fillId="0" borderId="0" xfId="0" applyNumberFormat="1" applyFont="1" applyBorder="1" applyAlignment="1">
      <alignment vertical="center" wrapText="1"/>
    </xf>
    <xf numFmtId="0" fontId="10" fillId="0" borderId="0" xfId="23" applyFont="1" applyFill="1" applyBorder="1" applyAlignment="1">
      <alignment wrapText="1"/>
    </xf>
    <xf numFmtId="0" fontId="4" fillId="0" borderId="0" xfId="0" applyFont="1" applyBorder="1" applyAlignment="1">
      <alignment vertical="center"/>
    </xf>
    <xf numFmtId="0" fontId="10" fillId="0" borderId="0" xfId="0" applyFont="1" applyBorder="1" applyAlignment="1">
      <alignment vertical="center" wrapText="1"/>
    </xf>
    <xf numFmtId="0" fontId="2" fillId="0" borderId="4" xfId="0" applyFont="1" applyBorder="1" applyAlignment="1">
      <alignment vertical="center" wrapText="1"/>
    </xf>
    <xf numFmtId="0" fontId="10" fillId="0" borderId="5" xfId="1" applyFont="1" applyFill="1" applyBorder="1" applyAlignment="1">
      <alignment wrapText="1"/>
    </xf>
    <xf numFmtId="0" fontId="13" fillId="0" borderId="0" xfId="1" applyFont="1" applyFill="1" applyBorder="1" applyAlignment="1"/>
    <xf numFmtId="0" fontId="1" fillId="0" borderId="0" xfId="0" applyFont="1" applyBorder="1" applyAlignment="1">
      <alignment vertical="center" wrapText="1"/>
    </xf>
    <xf numFmtId="0" fontId="2" fillId="0" borderId="0" xfId="0" applyFont="1" applyBorder="1" applyAlignment="1">
      <alignment vertical="center"/>
    </xf>
    <xf numFmtId="0" fontId="4" fillId="0" borderId="0" xfId="0" applyFont="1" applyAlignment="1">
      <alignment vertical="center"/>
    </xf>
    <xf numFmtId="49" fontId="9" fillId="0" borderId="0" xfId="4" applyNumberFormat="1" applyFont="1" applyFill="1" applyBorder="1" applyAlignment="1"/>
    <xf numFmtId="49" fontId="9" fillId="0" borderId="0" xfId="4" quotePrefix="1" applyNumberFormat="1" applyFont="1" applyFill="1" applyBorder="1" applyAlignment="1"/>
    <xf numFmtId="0" fontId="4" fillId="3" borderId="2" xfId="0" applyFont="1" applyFill="1" applyBorder="1" applyAlignment="1">
      <alignment horizontal="right" vertical="center" wrapText="1"/>
    </xf>
    <xf numFmtId="0" fontId="1" fillId="0" borderId="5" xfId="0" applyFont="1" applyBorder="1" applyAlignment="1">
      <alignment vertical="center" wrapText="1"/>
    </xf>
    <xf numFmtId="0" fontId="3" fillId="0" borderId="5" xfId="0" applyFont="1" applyBorder="1" applyAlignment="1">
      <alignment horizontal="right" vertical="center" wrapText="1"/>
    </xf>
    <xf numFmtId="165" fontId="2" fillId="0" borderId="5" xfId="0" applyNumberFormat="1" applyFont="1" applyBorder="1" applyAlignment="1">
      <alignment horizontal="right" vertical="center" wrapText="1"/>
    </xf>
    <xf numFmtId="165" fontId="2" fillId="0" borderId="5" xfId="0" applyNumberFormat="1" applyFont="1" applyBorder="1" applyAlignment="1">
      <alignment vertical="center" wrapText="1"/>
    </xf>
    <xf numFmtId="0" fontId="10" fillId="0" borderId="7" xfId="0" applyFont="1" applyBorder="1" applyAlignment="1">
      <alignment vertical="center" wrapText="1"/>
    </xf>
    <xf numFmtId="0" fontId="6" fillId="0" borderId="7" xfId="0" applyFont="1" applyBorder="1" applyAlignment="1">
      <alignment horizontal="right" vertical="center" wrapText="1"/>
    </xf>
    <xf numFmtId="164" fontId="10" fillId="0" borderId="7" xfId="0" applyNumberFormat="1" applyFont="1" applyBorder="1" applyAlignment="1">
      <alignment vertical="center" wrapText="1"/>
    </xf>
    <xf numFmtId="49" fontId="9" fillId="0" borderId="10" xfId="4" applyNumberFormat="1" applyFont="1" applyFill="1" applyBorder="1" applyAlignment="1">
      <alignment vertical="center"/>
    </xf>
    <xf numFmtId="0" fontId="9" fillId="0" borderId="10" xfId="0" applyFont="1" applyBorder="1" applyAlignment="1">
      <alignment horizontal="right" vertical="center" wrapText="1"/>
    </xf>
    <xf numFmtId="164" fontId="9" fillId="0" borderId="10" xfId="0" applyNumberFormat="1" applyFont="1" applyBorder="1" applyAlignment="1">
      <alignment vertical="center" wrapText="1"/>
    </xf>
    <xf numFmtId="49" fontId="13" fillId="0" borderId="4" xfId="4" applyNumberFormat="1" applyFont="1" applyFill="1" applyBorder="1" applyAlignment="1">
      <alignment horizontal="left" indent="1"/>
    </xf>
    <xf numFmtId="49" fontId="18" fillId="0" borderId="4" xfId="4" applyNumberFormat="1" applyFont="1" applyFill="1" applyBorder="1" applyAlignment="1">
      <alignment horizontal="left"/>
    </xf>
    <xf numFmtId="4" fontId="13" fillId="0" borderId="4" xfId="7" quotePrefix="1" applyNumberFormat="1" applyFont="1" applyFill="1" applyBorder="1" applyAlignment="1">
      <alignment horizontal="right" indent="1"/>
    </xf>
    <xf numFmtId="164" fontId="13" fillId="0" borderId="4" xfId="7" quotePrefix="1" applyNumberFormat="1" applyFont="1" applyFill="1" applyBorder="1" applyAlignment="1">
      <alignment horizontal="right" indent="1"/>
    </xf>
    <xf numFmtId="167" fontId="13" fillId="0" borderId="4" xfId="7" quotePrefix="1" applyNumberFormat="1" applyFont="1" applyFill="1" applyBorder="1" applyAlignment="1">
      <alignment horizontal="right" indent="1"/>
    </xf>
    <xf numFmtId="49" fontId="13" fillId="0" borderId="10" xfId="4" applyNumberFormat="1" applyFont="1" applyFill="1" applyBorder="1" applyAlignment="1">
      <alignment horizontal="left" indent="1"/>
    </xf>
    <xf numFmtId="49" fontId="18" fillId="0" borderId="10" xfId="4" applyNumberFormat="1" applyFont="1" applyFill="1" applyBorder="1" applyAlignment="1">
      <alignment horizontal="left"/>
    </xf>
    <xf numFmtId="4" fontId="13" fillId="0" borderId="10" xfId="7" quotePrefix="1" applyNumberFormat="1" applyFont="1" applyFill="1" applyBorder="1" applyAlignment="1">
      <alignment horizontal="right" indent="1"/>
    </xf>
    <xf numFmtId="164" fontId="13" fillId="0" borderId="10" xfId="7" quotePrefix="1" applyNumberFormat="1" applyFont="1" applyFill="1" applyBorder="1" applyAlignment="1">
      <alignment horizontal="right" indent="1"/>
    </xf>
    <xf numFmtId="167" fontId="13" fillId="0" borderId="10" xfId="7" quotePrefix="1" applyNumberFormat="1" applyFont="1" applyFill="1" applyBorder="1" applyAlignment="1">
      <alignment horizontal="right" indent="1"/>
    </xf>
    <xf numFmtId="0" fontId="10" fillId="0" borderId="5" xfId="14" applyFont="1" applyBorder="1" applyAlignment="1">
      <alignment horizontal="left" indent="1"/>
    </xf>
    <xf numFmtId="49" fontId="40" fillId="0" borderId="5" xfId="4" applyNumberFormat="1" applyFont="1" applyFill="1" applyBorder="1" applyAlignment="1">
      <alignment horizontal="left" indent="1"/>
    </xf>
    <xf numFmtId="4" fontId="10" fillId="0" borderId="5" xfId="7" quotePrefix="1" applyNumberFormat="1" applyFont="1" applyFill="1" applyBorder="1" applyAlignment="1">
      <alignment horizontal="right" indent="1"/>
    </xf>
    <xf numFmtId="164" fontId="10" fillId="0" borderId="5" xfId="7" quotePrefix="1" applyNumberFormat="1" applyFont="1" applyFill="1" applyBorder="1" applyAlignment="1">
      <alignment horizontal="right" indent="1"/>
    </xf>
    <xf numFmtId="167" fontId="10" fillId="0" borderId="5" xfId="7" quotePrefix="1" applyNumberFormat="1" applyFont="1" applyFill="1" applyBorder="1" applyAlignment="1">
      <alignment horizontal="right" indent="1"/>
    </xf>
    <xf numFmtId="0" fontId="10" fillId="0" borderId="8" xfId="14" applyFont="1" applyBorder="1" applyAlignment="1">
      <alignment horizontal="left" indent="1"/>
    </xf>
    <xf numFmtId="49" fontId="40" fillId="0" borderId="8" xfId="4" applyNumberFormat="1" applyFont="1" applyFill="1" applyBorder="1" applyAlignment="1">
      <alignment horizontal="left" indent="1"/>
    </xf>
    <xf numFmtId="4" fontId="10" fillId="0" borderId="8" xfId="7" quotePrefix="1" applyNumberFormat="1" applyFont="1" applyFill="1" applyBorder="1" applyAlignment="1">
      <alignment horizontal="right" indent="1"/>
    </xf>
    <xf numFmtId="164" fontId="10" fillId="0" borderId="8" xfId="7" quotePrefix="1" applyNumberFormat="1" applyFont="1" applyFill="1" applyBorder="1" applyAlignment="1">
      <alignment horizontal="right" indent="1"/>
    </xf>
    <xf numFmtId="167" fontId="10" fillId="0" borderId="8" xfId="7" quotePrefix="1" applyNumberFormat="1" applyFont="1" applyFill="1" applyBorder="1" applyAlignment="1">
      <alignment horizontal="right" indent="1"/>
    </xf>
    <xf numFmtId="49" fontId="10" fillId="0" borderId="7" xfId="4" applyNumberFormat="1" applyFont="1" applyFill="1" applyBorder="1" applyAlignment="1">
      <alignment horizontal="left" indent="1"/>
    </xf>
    <xf numFmtId="49" fontId="40" fillId="0" borderId="7" xfId="4" applyNumberFormat="1" applyFont="1" applyFill="1" applyBorder="1" applyAlignment="1">
      <alignment horizontal="left" indent="1"/>
    </xf>
    <xf numFmtId="4" fontId="10" fillId="0" borderId="7" xfId="7" quotePrefix="1" applyNumberFormat="1" applyFont="1" applyFill="1" applyBorder="1" applyAlignment="1">
      <alignment horizontal="right" indent="1"/>
    </xf>
    <xf numFmtId="164" fontId="10" fillId="0" borderId="7" xfId="7" quotePrefix="1" applyNumberFormat="1" applyFont="1" applyFill="1" applyBorder="1" applyAlignment="1">
      <alignment horizontal="right" indent="1"/>
    </xf>
    <xf numFmtId="167" fontId="10" fillId="0" borderId="7" xfId="7" quotePrefix="1" applyNumberFormat="1" applyFont="1" applyFill="1" applyBorder="1" applyAlignment="1">
      <alignment horizontal="right" indent="1"/>
    </xf>
    <xf numFmtId="49" fontId="13" fillId="0" borderId="5" xfId="4" applyNumberFormat="1" applyFont="1" applyFill="1" applyBorder="1" applyAlignment="1">
      <alignment horizontal="left" indent="1"/>
    </xf>
    <xf numFmtId="49" fontId="18" fillId="0" borderId="5" xfId="4" applyNumberFormat="1" applyFont="1" applyFill="1" applyBorder="1" applyAlignment="1">
      <alignment horizontal="left"/>
    </xf>
    <xf numFmtId="170" fontId="13" fillId="0" borderId="5" xfId="7" quotePrefix="1" applyNumberFormat="1" applyFont="1" applyFill="1" applyBorder="1" applyAlignment="1">
      <alignment horizontal="right" indent="1"/>
    </xf>
    <xf numFmtId="167" fontId="13" fillId="0" borderId="5" xfId="7" quotePrefix="1" applyNumberFormat="1" applyFont="1" applyFill="1" applyBorder="1" applyAlignment="1">
      <alignment horizontal="right" indent="1"/>
    </xf>
    <xf numFmtId="49" fontId="40" fillId="0" borderId="7" xfId="4" applyNumberFormat="1" applyFont="1" applyFill="1" applyBorder="1" applyAlignment="1">
      <alignment horizontal="left"/>
    </xf>
    <xf numFmtId="170" fontId="10" fillId="0" borderId="7" xfId="7" quotePrefix="1" applyNumberFormat="1" applyFont="1" applyFill="1" applyBorder="1" applyAlignment="1">
      <alignment horizontal="right" indent="1"/>
    </xf>
    <xf numFmtId="170" fontId="13" fillId="0" borderId="10" xfId="7" quotePrefix="1" applyNumberFormat="1" applyFont="1" applyFill="1" applyBorder="1" applyAlignment="1">
      <alignment horizontal="right" indent="1"/>
    </xf>
    <xf numFmtId="167" fontId="2" fillId="0" borderId="5" xfId="0" applyNumberFormat="1" applyFont="1" applyBorder="1" applyAlignment="1">
      <alignment horizontal="right" vertical="center" wrapText="1"/>
    </xf>
    <xf numFmtId="164" fontId="10" fillId="0" borderId="0" xfId="0" applyNumberFormat="1" applyFont="1" applyBorder="1" applyAlignment="1">
      <alignment horizontal="right" vertical="center" wrapText="1"/>
    </xf>
    <xf numFmtId="164" fontId="13" fillId="0" borderId="0" xfId="0" applyNumberFormat="1" applyFont="1" applyBorder="1" applyAlignment="1">
      <alignment horizontal="right" vertical="center" wrapText="1"/>
    </xf>
    <xf numFmtId="167" fontId="13" fillId="0" borderId="0" xfId="0" applyNumberFormat="1" applyFont="1" applyBorder="1" applyAlignment="1">
      <alignment horizontal="right" vertical="center" wrapText="1"/>
    </xf>
    <xf numFmtId="165" fontId="13" fillId="0" borderId="10" xfId="0" applyNumberFormat="1" applyFont="1" applyBorder="1" applyAlignment="1">
      <alignment vertical="center" wrapText="1"/>
    </xf>
    <xf numFmtId="165" fontId="13" fillId="0" borderId="10" xfId="0" applyNumberFormat="1" applyFont="1" applyBorder="1" applyAlignment="1">
      <alignment horizontal="right" vertical="center" wrapText="1"/>
    </xf>
    <xf numFmtId="165" fontId="10" fillId="0" borderId="10" xfId="0" applyNumberFormat="1" applyFont="1" applyBorder="1" applyAlignment="1">
      <alignment vertical="center" wrapText="1"/>
    </xf>
    <xf numFmtId="164" fontId="10" fillId="0" borderId="10" xfId="0" applyNumberFormat="1" applyFont="1" applyBorder="1" applyAlignment="1">
      <alignment horizontal="right" vertical="center" wrapText="1"/>
    </xf>
    <xf numFmtId="165" fontId="4" fillId="0" borderId="7" xfId="0" applyNumberFormat="1" applyFont="1" applyBorder="1" applyAlignment="1">
      <alignment vertical="center" wrapText="1"/>
    </xf>
    <xf numFmtId="165" fontId="4" fillId="0" borderId="7" xfId="0" applyNumberFormat="1" applyFont="1" applyBorder="1" applyAlignment="1">
      <alignment horizontal="right" vertical="center" wrapText="1"/>
    </xf>
    <xf numFmtId="0" fontId="13" fillId="0" borderId="0" xfId="6" applyFont="1" applyFill="1" applyBorder="1" applyAlignment="1"/>
    <xf numFmtId="0" fontId="10" fillId="0" borderId="0" xfId="2" applyFont="1" applyFill="1" applyBorder="1" applyAlignment="1">
      <alignment horizontal="left" vertical="center" wrapText="1" indent="1"/>
    </xf>
    <xf numFmtId="0" fontId="13" fillId="0" borderId="5" xfId="6" applyFont="1" applyFill="1" applyBorder="1" applyAlignment="1"/>
    <xf numFmtId="0" fontId="18" fillId="0" borderId="5" xfId="6" applyFont="1" applyFill="1" applyBorder="1" applyAlignment="1">
      <alignment horizontal="right"/>
    </xf>
    <xf numFmtId="164" fontId="13" fillId="2" borderId="5" xfId="6" applyNumberFormat="1" applyFont="1" applyFill="1" applyBorder="1" applyAlignment="1">
      <alignment horizontal="right" indent="1"/>
    </xf>
    <xf numFmtId="164" fontId="13" fillId="0" borderId="5" xfId="6" applyNumberFormat="1" applyFont="1" applyFill="1" applyBorder="1" applyAlignment="1">
      <alignment horizontal="right" indent="1"/>
    </xf>
    <xf numFmtId="167" fontId="13" fillId="0" borderId="5" xfId="6" applyNumberFormat="1" applyFont="1" applyFill="1" applyBorder="1" applyAlignment="1">
      <alignment horizontal="right" indent="1"/>
    </xf>
    <xf numFmtId="0" fontId="10" fillId="0" borderId="8" xfId="3" applyFont="1" applyBorder="1" applyAlignment="1"/>
    <xf numFmtId="0" fontId="40" fillId="0" borderId="8" xfId="6" applyFont="1" applyFill="1" applyBorder="1" applyAlignment="1">
      <alignment horizontal="right"/>
    </xf>
    <xf numFmtId="164" fontId="10" fillId="2" borderId="8" xfId="6" applyNumberFormat="1" applyFont="1" applyFill="1" applyBorder="1" applyAlignment="1">
      <alignment horizontal="right" indent="1"/>
    </xf>
    <xf numFmtId="164" fontId="10" fillId="0" borderId="8" xfId="6" applyNumberFormat="1" applyFont="1" applyFill="1" applyBorder="1" applyAlignment="1">
      <alignment horizontal="right" indent="1"/>
    </xf>
    <xf numFmtId="167" fontId="10" fillId="0" borderId="8" xfId="6" applyNumberFormat="1" applyFont="1" applyFill="1" applyBorder="1" applyAlignment="1">
      <alignment horizontal="right" indent="1"/>
    </xf>
    <xf numFmtId="0" fontId="10" fillId="0" borderId="8" xfId="6" applyFont="1" applyFill="1" applyBorder="1" applyAlignment="1"/>
    <xf numFmtId="0" fontId="18" fillId="0" borderId="8" xfId="6" applyFont="1" applyFill="1" applyBorder="1" applyAlignment="1">
      <alignment horizontal="right"/>
    </xf>
    <xf numFmtId="0" fontId="10" fillId="0" borderId="9" xfId="15" applyFont="1" applyFill="1" applyBorder="1" applyAlignment="1"/>
    <xf numFmtId="0" fontId="29" fillId="0" borderId="9" xfId="6" applyFont="1" applyFill="1" applyBorder="1" applyAlignment="1">
      <alignment horizontal="right"/>
    </xf>
    <xf numFmtId="164" fontId="10" fillId="2" borderId="9" xfId="6" applyNumberFormat="1" applyFont="1" applyFill="1" applyBorder="1" applyAlignment="1">
      <alignment horizontal="right" indent="1"/>
    </xf>
    <xf numFmtId="164" fontId="10" fillId="0" borderId="9" xfId="6" applyNumberFormat="1" applyFont="1" applyFill="1" applyBorder="1" applyAlignment="1">
      <alignment horizontal="right" indent="1"/>
    </xf>
    <xf numFmtId="167" fontId="10" fillId="0" borderId="9" xfId="6" applyNumberFormat="1" applyFont="1" applyFill="1" applyBorder="1" applyAlignment="1">
      <alignment horizontal="right" indent="1"/>
    </xf>
    <xf numFmtId="49" fontId="40" fillId="0" borderId="5" xfId="17" applyNumberFormat="1" applyFont="1" applyFill="1" applyBorder="1"/>
    <xf numFmtId="164" fontId="10" fillId="2" borderId="5" xfId="18" applyNumberFormat="1" applyFont="1" applyFill="1" applyBorder="1" applyAlignment="1">
      <alignment horizontal="right" indent="1"/>
    </xf>
    <xf numFmtId="164" fontId="10" fillId="0" borderId="5" xfId="18" applyNumberFormat="1" applyFont="1" applyFill="1" applyBorder="1" applyAlignment="1">
      <alignment horizontal="right" indent="1"/>
    </xf>
    <xf numFmtId="167" fontId="10" fillId="0" borderId="5" xfId="18" applyNumberFormat="1" applyFont="1" applyFill="1" applyBorder="1" applyAlignment="1">
      <alignment horizontal="right" indent="1"/>
    </xf>
    <xf numFmtId="49" fontId="10" fillId="0" borderId="8" xfId="17" applyNumberFormat="1" applyFont="1" applyFill="1" applyBorder="1" applyAlignment="1">
      <alignment horizontal="left" indent="2"/>
    </xf>
    <xf numFmtId="49" fontId="40" fillId="0" borderId="8" xfId="17" applyNumberFormat="1" applyFont="1" applyFill="1" applyBorder="1"/>
    <xf numFmtId="164" fontId="10" fillId="2" borderId="8" xfId="18" applyNumberFormat="1" applyFont="1" applyFill="1" applyBorder="1" applyAlignment="1">
      <alignment horizontal="right" indent="1"/>
    </xf>
    <xf numFmtId="164" fontId="10" fillId="0" borderId="8" xfId="18" applyNumberFormat="1" applyFont="1" applyFill="1" applyBorder="1" applyAlignment="1">
      <alignment horizontal="right" indent="1"/>
    </xf>
    <xf numFmtId="167" fontId="10" fillId="0" borderId="8" xfId="18" applyNumberFormat="1" applyFont="1" applyFill="1" applyBorder="1" applyAlignment="1">
      <alignment horizontal="right" indent="1"/>
    </xf>
    <xf numFmtId="165" fontId="40" fillId="0" borderId="7" xfId="6" applyNumberFormat="1" applyFont="1" applyFill="1" applyBorder="1" applyAlignment="1">
      <alignment horizontal="right" indent="1"/>
    </xf>
    <xf numFmtId="164" fontId="10" fillId="2" borderId="7" xfId="18" applyNumberFormat="1" applyFont="1" applyFill="1" applyBorder="1" applyAlignment="1">
      <alignment horizontal="right" indent="1"/>
    </xf>
    <xf numFmtId="164" fontId="10" fillId="0" borderId="7" xfId="18" applyNumberFormat="1" applyFont="1" applyFill="1" applyBorder="1" applyAlignment="1">
      <alignment horizontal="right" indent="1"/>
    </xf>
    <xf numFmtId="167" fontId="10" fillId="0" borderId="7" xfId="18" applyNumberFormat="1" applyFont="1" applyFill="1" applyBorder="1" applyAlignment="1">
      <alignment horizontal="right" indent="1"/>
    </xf>
    <xf numFmtId="49" fontId="13" fillId="0" borderId="10" xfId="17" applyNumberFormat="1" applyFont="1" applyFill="1" applyBorder="1" applyAlignment="1">
      <alignment horizontal="left" indent="2"/>
    </xf>
    <xf numFmtId="49" fontId="18" fillId="0" borderId="10" xfId="17" applyNumberFormat="1" applyFont="1" applyFill="1" applyBorder="1" applyAlignment="1">
      <alignment horizontal="left" indent="1"/>
    </xf>
    <xf numFmtId="164" fontId="13" fillId="2" borderId="10" xfId="18" applyNumberFormat="1" applyFont="1" applyFill="1" applyBorder="1" applyAlignment="1">
      <alignment horizontal="right" indent="1"/>
    </xf>
    <xf numFmtId="164" fontId="13" fillId="0" borderId="10" xfId="18" applyNumberFormat="1" applyFont="1" applyFill="1" applyBorder="1" applyAlignment="1">
      <alignment horizontal="right" indent="1"/>
    </xf>
    <xf numFmtId="167" fontId="13" fillId="0" borderId="10" xfId="18" applyNumberFormat="1" applyFont="1" applyFill="1" applyBorder="1" applyAlignment="1">
      <alignment horizontal="right" indent="1"/>
    </xf>
    <xf numFmtId="0" fontId="18" fillId="0" borderId="5" xfId="6" applyFont="1" applyFill="1" applyBorder="1" applyAlignment="1">
      <alignment horizontal="left"/>
    </xf>
    <xf numFmtId="165" fontId="13" fillId="0" borderId="5" xfId="6" applyNumberFormat="1" applyFont="1" applyFill="1" applyBorder="1" applyAlignment="1">
      <alignment horizontal="right" vertical="center"/>
    </xf>
    <xf numFmtId="165" fontId="13" fillId="0" borderId="5" xfId="6" applyNumberFormat="1" applyFont="1" applyFill="1" applyBorder="1" applyAlignment="1">
      <alignment horizontal="right"/>
    </xf>
    <xf numFmtId="167" fontId="13" fillId="0" borderId="5" xfId="6" applyNumberFormat="1" applyFont="1" applyFill="1" applyBorder="1" applyAlignment="1">
      <alignment horizontal="right"/>
    </xf>
    <xf numFmtId="0" fontId="40" fillId="0" borderId="8" xfId="6" applyFont="1" applyFill="1" applyBorder="1" applyAlignment="1">
      <alignment horizontal="left"/>
    </xf>
    <xf numFmtId="165" fontId="10" fillId="0" borderId="8" xfId="6" applyNumberFormat="1" applyFont="1" applyFill="1" applyBorder="1" applyAlignment="1">
      <alignment horizontal="right" vertical="center"/>
    </xf>
    <xf numFmtId="165" fontId="10" fillId="0" borderId="8" xfId="6" applyNumberFormat="1" applyFont="1" applyFill="1" applyBorder="1" applyAlignment="1">
      <alignment horizontal="right"/>
    </xf>
    <xf numFmtId="167" fontId="10" fillId="0" borderId="8" xfId="6" applyNumberFormat="1" applyFont="1" applyFill="1" applyBorder="1" applyAlignment="1">
      <alignment horizontal="right"/>
    </xf>
    <xf numFmtId="0" fontId="40" fillId="0" borderId="8" xfId="15" applyFont="1" applyFill="1" applyBorder="1" applyAlignment="1">
      <alignment horizontal="left"/>
    </xf>
    <xf numFmtId="165" fontId="10" fillId="0" borderId="8" xfId="18" applyNumberFormat="1" applyFont="1" applyFill="1" applyBorder="1" applyAlignment="1">
      <alignment horizontal="right" vertical="center"/>
    </xf>
    <xf numFmtId="167" fontId="10" fillId="0" borderId="8" xfId="4" applyNumberFormat="1" applyFont="1" applyFill="1" applyBorder="1" applyAlignment="1">
      <alignment horizontal="right"/>
    </xf>
    <xf numFmtId="0" fontId="18" fillId="0" borderId="10" xfId="6" applyFont="1" applyFill="1" applyBorder="1" applyAlignment="1">
      <alignment horizontal="left"/>
    </xf>
    <xf numFmtId="165" fontId="13" fillId="0" borderId="10" xfId="6" applyNumberFormat="1" applyFont="1" applyFill="1" applyBorder="1" applyAlignment="1">
      <alignment horizontal="right"/>
    </xf>
    <xf numFmtId="165" fontId="13" fillId="0" borderId="10" xfId="6" applyNumberFormat="1" applyFont="1" applyFill="1" applyBorder="1" applyAlignment="1">
      <alignment horizontal="right" vertical="center"/>
    </xf>
    <xf numFmtId="167" fontId="13" fillId="0" borderId="10" xfId="6" applyNumberFormat="1" applyFont="1" applyFill="1" applyBorder="1" applyAlignment="1">
      <alignment horizontal="right" vertical="center"/>
    </xf>
    <xf numFmtId="0" fontId="40" fillId="0" borderId="9" xfId="15" applyFont="1" applyFill="1" applyBorder="1" applyAlignment="1">
      <alignment horizontal="left"/>
    </xf>
    <xf numFmtId="165" fontId="10" fillId="0" borderId="9" xfId="18" applyNumberFormat="1" applyFont="1" applyFill="1" applyBorder="1" applyAlignment="1">
      <alignment horizontal="right" vertical="center"/>
    </xf>
    <xf numFmtId="165" fontId="10" fillId="0" borderId="9" xfId="6" applyNumberFormat="1" applyFont="1" applyFill="1" applyBorder="1" applyAlignment="1">
      <alignment horizontal="right"/>
    </xf>
    <xf numFmtId="167" fontId="10" fillId="0" borderId="9" xfId="4" applyNumberFormat="1" applyFont="1" applyFill="1" applyBorder="1" applyAlignment="1">
      <alignment horizontal="right"/>
    </xf>
    <xf numFmtId="0" fontId="4" fillId="4" borderId="0" xfId="0" applyFont="1" applyFill="1" applyBorder="1" applyAlignment="1">
      <alignment vertical="center" wrapText="1"/>
    </xf>
    <xf numFmtId="3" fontId="4" fillId="4" borderId="0" xfId="0" applyNumberFormat="1" applyFont="1" applyFill="1" applyAlignment="1">
      <alignment vertical="center" wrapText="1"/>
    </xf>
    <xf numFmtId="3" fontId="10" fillId="4" borderId="0" xfId="0" applyNumberFormat="1" applyFont="1" applyFill="1" applyBorder="1" applyAlignment="1">
      <alignment vertical="center" wrapText="1"/>
    </xf>
    <xf numFmtId="0" fontId="4" fillId="4" borderId="4" xfId="0" applyFont="1" applyFill="1" applyBorder="1" applyAlignment="1">
      <alignment vertical="center" wrapText="1"/>
    </xf>
    <xf numFmtId="4" fontId="4" fillId="4" borderId="0" xfId="0" applyNumberFormat="1" applyFont="1" applyFill="1" applyAlignment="1">
      <alignment vertical="center" wrapText="1"/>
    </xf>
    <xf numFmtId="4" fontId="10" fillId="4" borderId="0" xfId="0" applyNumberFormat="1" applyFont="1" applyFill="1" applyBorder="1" applyAlignment="1">
      <alignment vertical="center" wrapText="1"/>
    </xf>
    <xf numFmtId="169" fontId="10" fillId="4" borderId="5" xfId="12" applyNumberFormat="1" applyFont="1" applyFill="1" applyBorder="1" applyAlignment="1">
      <alignment horizontal="right" indent="1"/>
    </xf>
    <xf numFmtId="169" fontId="13" fillId="4" borderId="0" xfId="12" applyNumberFormat="1" applyFont="1" applyFill="1" applyBorder="1" applyAlignment="1">
      <alignment horizontal="right" indent="1"/>
    </xf>
    <xf numFmtId="164" fontId="10" fillId="4" borderId="5" xfId="19" quotePrefix="1" applyNumberFormat="1" applyFont="1" applyFill="1" applyBorder="1" applyAlignment="1">
      <alignment horizontal="right" indent="1"/>
    </xf>
    <xf numFmtId="4" fontId="13" fillId="4" borderId="4" xfId="19" quotePrefix="1" applyNumberFormat="1" applyFont="1" applyFill="1" applyBorder="1" applyAlignment="1">
      <alignment horizontal="right" indent="1"/>
    </xf>
    <xf numFmtId="4" fontId="13" fillId="4" borderId="0" xfId="19" quotePrefix="1" applyNumberFormat="1" applyFont="1" applyFill="1" applyBorder="1" applyAlignment="1">
      <alignment horizontal="right" indent="1"/>
    </xf>
    <xf numFmtId="164" fontId="13" fillId="4" borderId="0" xfId="21" applyNumberFormat="1" applyFont="1" applyFill="1" applyBorder="1" applyAlignment="1">
      <alignment horizontal="right" wrapText="1" indent="1"/>
    </xf>
    <xf numFmtId="164" fontId="10" fillId="4" borderId="8" xfId="19" quotePrefix="1" applyNumberFormat="1" applyFont="1" applyFill="1" applyBorder="1" applyAlignment="1">
      <alignment horizontal="right" indent="1"/>
    </xf>
    <xf numFmtId="164" fontId="13" fillId="4" borderId="0" xfId="19" quotePrefix="1" applyNumberFormat="1" applyFont="1" applyFill="1" applyBorder="1" applyAlignment="1">
      <alignment horizontal="right" indent="1"/>
    </xf>
    <xf numFmtId="4" fontId="10" fillId="4" borderId="8" xfId="19" quotePrefix="1" applyNumberFormat="1" applyFont="1" applyFill="1" applyBorder="1" applyAlignment="1">
      <alignment horizontal="right" indent="1"/>
    </xf>
    <xf numFmtId="4" fontId="10" fillId="4" borderId="9" xfId="19" quotePrefix="1" applyNumberFormat="1" applyFont="1" applyFill="1" applyBorder="1" applyAlignment="1">
      <alignment horizontal="right" indent="1"/>
    </xf>
    <xf numFmtId="1" fontId="2" fillId="4" borderId="5" xfId="0" applyNumberFormat="1" applyFont="1" applyFill="1" applyBorder="1" applyAlignment="1">
      <alignment horizontal="right" vertical="center" wrapText="1"/>
    </xf>
    <xf numFmtId="1" fontId="2" fillId="4" borderId="0" xfId="0" applyNumberFormat="1" applyFont="1" applyFill="1" applyBorder="1" applyAlignment="1">
      <alignment horizontal="right" vertical="center" wrapText="1"/>
    </xf>
    <xf numFmtId="164" fontId="4" fillId="4" borderId="0" xfId="0" applyNumberFormat="1" applyFont="1" applyFill="1" applyAlignment="1">
      <alignment vertical="center" wrapText="1"/>
    </xf>
    <xf numFmtId="164" fontId="5" fillId="4" borderId="0" xfId="0" applyNumberFormat="1" applyFont="1" applyFill="1" applyAlignment="1">
      <alignment vertical="center" wrapText="1"/>
    </xf>
    <xf numFmtId="164" fontId="10" fillId="4" borderId="0" xfId="0" applyNumberFormat="1" applyFont="1" applyFill="1" applyBorder="1" applyAlignment="1">
      <alignment vertical="center" wrapText="1"/>
    </xf>
    <xf numFmtId="164" fontId="9" fillId="4" borderId="10" xfId="0" applyNumberFormat="1" applyFont="1" applyFill="1" applyBorder="1" applyAlignment="1">
      <alignment vertical="center" wrapText="1"/>
    </xf>
    <xf numFmtId="164" fontId="10" fillId="4" borderId="7" xfId="0" applyNumberFormat="1" applyFont="1" applyFill="1" applyBorder="1" applyAlignment="1">
      <alignment vertical="center" wrapText="1"/>
    </xf>
    <xf numFmtId="4" fontId="10" fillId="4" borderId="5" xfId="7" quotePrefix="1" applyNumberFormat="1" applyFont="1" applyFill="1" applyBorder="1" applyAlignment="1">
      <alignment horizontal="right" indent="1"/>
    </xf>
    <xf numFmtId="4" fontId="13" fillId="4" borderId="4" xfId="7" quotePrefix="1" applyNumberFormat="1" applyFont="1" applyFill="1" applyBorder="1" applyAlignment="1">
      <alignment horizontal="right" indent="1"/>
    </xf>
    <xf numFmtId="4" fontId="13" fillId="4" borderId="0" xfId="7" quotePrefix="1" applyNumberFormat="1" applyFont="1" applyFill="1" applyBorder="1" applyAlignment="1">
      <alignment horizontal="right" indent="1"/>
    </xf>
    <xf numFmtId="4" fontId="10" fillId="4" borderId="8" xfId="7" quotePrefix="1" applyNumberFormat="1" applyFont="1" applyFill="1" applyBorder="1" applyAlignment="1">
      <alignment horizontal="right" indent="1"/>
    </xf>
    <xf numFmtId="4" fontId="13" fillId="4" borderId="10" xfId="7" quotePrefix="1" applyNumberFormat="1" applyFont="1" applyFill="1" applyBorder="1" applyAlignment="1">
      <alignment horizontal="right" indent="1"/>
    </xf>
    <xf numFmtId="4" fontId="10" fillId="4" borderId="7" xfId="7" quotePrefix="1" applyNumberFormat="1" applyFont="1" applyFill="1" applyBorder="1" applyAlignment="1">
      <alignment horizontal="right" indent="1"/>
    </xf>
    <xf numFmtId="170" fontId="13" fillId="4" borderId="5" xfId="7" quotePrefix="1" applyNumberFormat="1" applyFont="1" applyFill="1" applyBorder="1" applyAlignment="1">
      <alignment horizontal="right" indent="1"/>
    </xf>
    <xf numFmtId="170" fontId="13" fillId="4" borderId="10" xfId="7" quotePrefix="1" applyNumberFormat="1" applyFont="1" applyFill="1" applyBorder="1" applyAlignment="1">
      <alignment horizontal="right" indent="1"/>
    </xf>
    <xf numFmtId="170" fontId="10" fillId="4" borderId="7" xfId="7" quotePrefix="1" applyNumberFormat="1" applyFont="1" applyFill="1" applyBorder="1" applyAlignment="1">
      <alignment horizontal="right" indent="1"/>
    </xf>
    <xf numFmtId="167" fontId="2" fillId="4" borderId="5" xfId="0" applyNumberFormat="1" applyFont="1" applyFill="1" applyBorder="1" applyAlignment="1">
      <alignment horizontal="right" vertical="center" wrapText="1"/>
    </xf>
    <xf numFmtId="164" fontId="13" fillId="4" borderId="0" xfId="0" applyNumberFormat="1" applyFont="1" applyFill="1" applyAlignment="1">
      <alignment horizontal="right" vertical="center" wrapText="1"/>
    </xf>
    <xf numFmtId="164" fontId="10" fillId="4" borderId="0" xfId="0" applyNumberFormat="1" applyFont="1" applyFill="1" applyBorder="1" applyAlignment="1">
      <alignment horizontal="right" vertical="center" wrapText="1"/>
    </xf>
    <xf numFmtId="165" fontId="13" fillId="4" borderId="0" xfId="0" applyNumberFormat="1" applyFont="1" applyFill="1" applyBorder="1" applyAlignment="1">
      <alignment horizontal="right" vertical="center" wrapText="1"/>
    </xf>
    <xf numFmtId="165" fontId="13" fillId="4" borderId="10" xfId="0" applyNumberFormat="1" applyFont="1" applyFill="1" applyBorder="1" applyAlignment="1">
      <alignment horizontal="right" vertical="center" wrapText="1"/>
    </xf>
    <xf numFmtId="164" fontId="13" fillId="4" borderId="0" xfId="0" applyNumberFormat="1" applyFont="1" applyFill="1" applyBorder="1" applyAlignment="1">
      <alignment horizontal="right" vertical="center" wrapText="1"/>
    </xf>
    <xf numFmtId="167" fontId="13" fillId="4" borderId="0" xfId="0" applyNumberFormat="1" applyFont="1" applyFill="1" applyBorder="1" applyAlignment="1">
      <alignment horizontal="right" vertical="center" wrapText="1"/>
    </xf>
    <xf numFmtId="164" fontId="10" fillId="4" borderId="10" xfId="0" applyNumberFormat="1" applyFont="1" applyFill="1" applyBorder="1" applyAlignment="1">
      <alignment horizontal="right" vertical="center" wrapText="1"/>
    </xf>
    <xf numFmtId="165" fontId="4" fillId="4" borderId="7" xfId="0" applyNumberFormat="1" applyFont="1" applyFill="1" applyBorder="1" applyAlignment="1">
      <alignment horizontal="right" vertical="center" wrapText="1"/>
    </xf>
    <xf numFmtId="164" fontId="13" fillId="4" borderId="5" xfId="6" applyNumberFormat="1" applyFont="1" applyFill="1" applyBorder="1" applyAlignment="1">
      <alignment horizontal="right" indent="1"/>
    </xf>
    <xf numFmtId="164" fontId="13" fillId="4" borderId="0" xfId="6" applyNumberFormat="1" applyFont="1" applyFill="1" applyBorder="1" applyAlignment="1">
      <alignment horizontal="right" indent="1"/>
    </xf>
    <xf numFmtId="164" fontId="10" fillId="4" borderId="8" xfId="6" applyNumberFormat="1" applyFont="1" applyFill="1" applyBorder="1" applyAlignment="1">
      <alignment horizontal="right" indent="1"/>
    </xf>
    <xf numFmtId="164" fontId="10" fillId="4" borderId="9" xfId="6" applyNumberFormat="1" applyFont="1" applyFill="1" applyBorder="1" applyAlignment="1">
      <alignment horizontal="right" indent="1"/>
    </xf>
    <xf numFmtId="164" fontId="10" fillId="4" borderId="5" xfId="18" applyNumberFormat="1" applyFont="1" applyFill="1" applyBorder="1" applyAlignment="1">
      <alignment horizontal="right" indent="1"/>
    </xf>
    <xf numFmtId="164" fontId="10" fillId="4" borderId="8" xfId="18" applyNumberFormat="1" applyFont="1" applyFill="1" applyBorder="1" applyAlignment="1">
      <alignment horizontal="right" indent="1"/>
    </xf>
    <xf numFmtId="164" fontId="13" fillId="4" borderId="0" xfId="18" applyNumberFormat="1" applyFont="1" applyFill="1" applyBorder="1" applyAlignment="1">
      <alignment horizontal="right" indent="1"/>
    </xf>
    <xf numFmtId="164" fontId="13" fillId="4" borderId="10" xfId="18" applyNumberFormat="1" applyFont="1" applyFill="1" applyBorder="1" applyAlignment="1">
      <alignment horizontal="right" indent="1"/>
    </xf>
    <xf numFmtId="164" fontId="10" fillId="4" borderId="7" xfId="18" applyNumberFormat="1" applyFont="1" applyFill="1" applyBorder="1" applyAlignment="1">
      <alignment horizontal="right" indent="1"/>
    </xf>
    <xf numFmtId="165" fontId="13" fillId="4" borderId="5" xfId="6" applyNumberFormat="1" applyFont="1" applyFill="1" applyBorder="1" applyAlignment="1">
      <alignment horizontal="right" vertical="center"/>
    </xf>
    <xf numFmtId="165" fontId="13" fillId="4" borderId="0" xfId="6" applyNumberFormat="1" applyFont="1" applyFill="1" applyBorder="1" applyAlignment="1">
      <alignment horizontal="right" vertical="center"/>
    </xf>
    <xf numFmtId="165" fontId="10" fillId="4" borderId="8" xfId="6" applyNumberFormat="1" applyFont="1" applyFill="1" applyBorder="1" applyAlignment="1">
      <alignment horizontal="right" vertical="center"/>
    </xf>
    <xf numFmtId="165" fontId="13" fillId="4" borderId="0" xfId="6" applyNumberFormat="1" applyFont="1" applyFill="1" applyBorder="1" applyAlignment="1">
      <alignment horizontal="right"/>
    </xf>
    <xf numFmtId="165" fontId="10" fillId="4" borderId="8" xfId="18" applyNumberFormat="1" applyFont="1" applyFill="1" applyBorder="1" applyAlignment="1">
      <alignment horizontal="right" vertical="center"/>
    </xf>
    <xf numFmtId="165" fontId="13" fillId="4" borderId="10" xfId="6" applyNumberFormat="1" applyFont="1" applyFill="1" applyBorder="1" applyAlignment="1">
      <alignment horizontal="right"/>
    </xf>
    <xf numFmtId="165" fontId="10" fillId="4" borderId="9" xfId="18" applyNumberFormat="1" applyFont="1" applyFill="1" applyBorder="1" applyAlignment="1">
      <alignment horizontal="right" vertical="center"/>
    </xf>
    <xf numFmtId="0" fontId="13" fillId="0" borderId="5" xfId="6" applyFont="1" applyFill="1" applyBorder="1" applyAlignment="1">
      <alignment horizontal="left"/>
    </xf>
    <xf numFmtId="0" fontId="10" fillId="0" borderId="8" xfId="6" applyFont="1" applyFill="1" applyBorder="1" applyAlignment="1">
      <alignment horizontal="left"/>
    </xf>
    <xf numFmtId="0" fontId="13" fillId="0" borderId="10" xfId="6" applyFont="1" applyFill="1" applyBorder="1" applyAlignment="1">
      <alignment horizontal="left"/>
    </xf>
    <xf numFmtId="0" fontId="10" fillId="0" borderId="9" xfId="6" applyFont="1" applyFill="1" applyBorder="1" applyAlignment="1">
      <alignment horizontal="left"/>
    </xf>
    <xf numFmtId="49" fontId="10" fillId="0" borderId="8" xfId="17" applyNumberFormat="1" applyFont="1" applyFill="1" applyBorder="1" applyAlignment="1">
      <alignment horizontal="left"/>
    </xf>
    <xf numFmtId="49" fontId="10" fillId="0" borderId="5" xfId="17" applyNumberFormat="1" applyFont="1" applyFill="1" applyBorder="1" applyAlignment="1">
      <alignment horizontal="left"/>
    </xf>
    <xf numFmtId="165" fontId="10" fillId="0" borderId="7" xfId="6" applyNumberFormat="1" applyFont="1" applyFill="1" applyBorder="1" applyAlignment="1">
      <alignment horizontal="left"/>
    </xf>
    <xf numFmtId="0" fontId="6" fillId="0" borderId="1" xfId="2" applyFont="1" applyFill="1" applyBorder="1" applyAlignment="1">
      <alignment horizontal="right" wrapText="1"/>
    </xf>
    <xf numFmtId="0" fontId="3" fillId="0" borderId="0" xfId="0" applyFont="1" applyBorder="1" applyAlignment="1">
      <alignment horizontal="right" vertical="center" wrapText="1"/>
    </xf>
    <xf numFmtId="0" fontId="3" fillId="0" borderId="10" xfId="0" applyFont="1" applyBorder="1" applyAlignment="1">
      <alignment horizontal="right" vertical="center" wrapText="1"/>
    </xf>
    <xf numFmtId="0" fontId="3" fillId="0" borderId="7" xfId="0" applyFont="1" applyBorder="1" applyAlignment="1">
      <alignment horizontal="right" vertical="center" wrapText="1"/>
    </xf>
    <xf numFmtId="0" fontId="13" fillId="0" borderId="11" xfId="7" applyFont="1" applyFill="1" applyBorder="1" applyAlignment="1">
      <alignment horizontal="right" indent="1"/>
    </xf>
    <xf numFmtId="167" fontId="2" fillId="0" borderId="5" xfId="0" applyNumberFormat="1" applyFont="1" applyBorder="1" applyAlignment="1">
      <alignment vertical="center" wrapText="1"/>
    </xf>
    <xf numFmtId="167" fontId="2" fillId="0" borderId="0" xfId="0" applyNumberFormat="1" applyFont="1" applyAlignment="1">
      <alignment vertical="center" wrapText="1"/>
    </xf>
    <xf numFmtId="167" fontId="5" fillId="0" borderId="0" xfId="0" applyNumberFormat="1" applyFont="1" applyAlignment="1">
      <alignment vertical="center" wrapText="1"/>
    </xf>
    <xf numFmtId="167" fontId="10" fillId="0" borderId="0" xfId="0" applyNumberFormat="1" applyFont="1" applyBorder="1" applyAlignment="1">
      <alignment vertical="center" wrapText="1"/>
    </xf>
    <xf numFmtId="167" fontId="9" fillId="0" borderId="10" xfId="0" applyNumberFormat="1" applyFont="1" applyBorder="1" applyAlignment="1">
      <alignment vertical="center" wrapText="1"/>
    </xf>
    <xf numFmtId="167" fontId="10" fillId="0" borderId="7" xfId="0" applyNumberFormat="1" applyFont="1" applyBorder="1" applyAlignment="1">
      <alignment vertical="center" wrapText="1"/>
    </xf>
    <xf numFmtId="167" fontId="13" fillId="0" borderId="0" xfId="0" applyNumberFormat="1" applyFont="1" applyAlignment="1">
      <alignment horizontal="right" vertical="center" wrapText="1"/>
    </xf>
    <xf numFmtId="167" fontId="10" fillId="0" borderId="0" xfId="0" applyNumberFormat="1" applyFont="1" applyBorder="1" applyAlignment="1">
      <alignment horizontal="right" vertical="center" wrapText="1"/>
    </xf>
    <xf numFmtId="167" fontId="13" fillId="0" borderId="10" xfId="0" applyNumberFormat="1" applyFont="1" applyBorder="1" applyAlignment="1">
      <alignment horizontal="right" vertical="center" wrapText="1"/>
    </xf>
    <xf numFmtId="167" fontId="10" fillId="0" borderId="10" xfId="0" applyNumberFormat="1" applyFont="1" applyBorder="1" applyAlignment="1">
      <alignment horizontal="right" vertical="center" wrapText="1"/>
    </xf>
    <xf numFmtId="167" fontId="4" fillId="0" borderId="7" xfId="0" applyNumberFormat="1" applyFont="1" applyBorder="1" applyAlignment="1">
      <alignment horizontal="right" vertical="center" wrapText="1"/>
    </xf>
    <xf numFmtId="0" fontId="3" fillId="0" borderId="0" xfId="0" applyFont="1" applyBorder="1" applyAlignment="1">
      <alignment horizontal="right" vertical="center" wrapText="1" indent="1"/>
    </xf>
    <xf numFmtId="0" fontId="14" fillId="2" borderId="0" xfId="7" applyFont="1" applyFill="1" applyBorder="1"/>
    <xf numFmtId="0" fontId="15" fillId="2" borderId="0" xfId="7" applyFont="1" applyFill="1" applyBorder="1" applyAlignment="1">
      <alignment horizontal="left" indent="3"/>
    </xf>
    <xf numFmtId="0" fontId="10" fillId="2" borderId="0" xfId="5" applyNumberFormat="1" applyFont="1" applyFill="1" applyBorder="1" applyProtection="1">
      <protection locked="0"/>
    </xf>
    <xf numFmtId="1" fontId="10" fillId="2" borderId="0" xfId="5" applyNumberFormat="1" applyFont="1" applyFill="1" applyBorder="1" applyAlignment="1" applyProtection="1">
      <alignment horizontal="left" indent="2"/>
      <protection locked="0"/>
    </xf>
    <xf numFmtId="0" fontId="13" fillId="2" borderId="0" xfId="3" applyFont="1" applyFill="1" applyBorder="1"/>
    <xf numFmtId="0" fontId="15" fillId="2" borderId="0" xfId="1" applyFont="1" applyFill="1" applyBorder="1"/>
    <xf numFmtId="0" fontId="13" fillId="2" borderId="0" xfId="1" applyFont="1" applyFill="1" applyBorder="1" applyAlignment="1">
      <alignment horizontal="left" indent="3"/>
    </xf>
    <xf numFmtId="0" fontId="24" fillId="2" borderId="0" xfId="1" applyFont="1" applyFill="1" applyBorder="1"/>
    <xf numFmtId="0" fontId="41" fillId="2" borderId="0" xfId="7" applyFont="1" applyFill="1" applyBorder="1"/>
    <xf numFmtId="164" fontId="13" fillId="2" borderId="0" xfId="7" quotePrefix="1" applyNumberFormat="1" applyFont="1" applyFill="1" applyBorder="1" applyAlignment="1"/>
    <xf numFmtId="0" fontId="13" fillId="2" borderId="0" xfId="4" applyNumberFormat="1" applyFont="1" applyFill="1" applyBorder="1" applyAlignment="1">
      <alignment horizontal="left" indent="2"/>
    </xf>
    <xf numFmtId="0" fontId="13" fillId="2" borderId="0" xfId="4" quotePrefix="1" applyNumberFormat="1" applyFont="1" applyFill="1" applyBorder="1" applyAlignment="1">
      <alignment horizontal="left" indent="2"/>
    </xf>
    <xf numFmtId="0" fontId="42" fillId="2" borderId="0" xfId="7" applyFont="1" applyFill="1" applyBorder="1"/>
    <xf numFmtId="164" fontId="9" fillId="2" borderId="0" xfId="7" quotePrefix="1" applyNumberFormat="1" applyFont="1" applyFill="1" applyBorder="1" applyAlignment="1"/>
    <xf numFmtId="0" fontId="9" fillId="2" borderId="0" xfId="4" applyNumberFormat="1" applyFont="1" applyFill="1" applyBorder="1" applyAlignment="1">
      <alignment horizontal="left" indent="4"/>
    </xf>
    <xf numFmtId="0" fontId="43" fillId="2" borderId="0" xfId="7" applyFont="1" applyFill="1" applyBorder="1"/>
    <xf numFmtId="0" fontId="7" fillId="2" borderId="0" xfId="0" applyFont="1" applyFill="1"/>
    <xf numFmtId="0" fontId="20" fillId="2" borderId="0" xfId="7" applyFont="1" applyFill="1" applyBorder="1" applyAlignment="1"/>
    <xf numFmtId="0" fontId="14" fillId="2" borderId="0" xfId="7" applyFont="1" applyFill="1" applyBorder="1" applyAlignment="1">
      <alignment horizontal="right"/>
    </xf>
    <xf numFmtId="0" fontId="10" fillId="0" borderId="1" xfId="2" applyFont="1" applyFill="1" applyBorder="1" applyAlignment="1">
      <alignment vertical="center" wrapText="1"/>
    </xf>
    <xf numFmtId="0" fontId="10" fillId="2" borderId="0" xfId="4" applyNumberFormat="1" applyFont="1" applyFill="1" applyBorder="1" applyAlignment="1">
      <alignment horizontal="left" indent="2"/>
    </xf>
    <xf numFmtId="164" fontId="10" fillId="2" borderId="0" xfId="7" quotePrefix="1" applyNumberFormat="1" applyFont="1" applyFill="1" applyBorder="1" applyAlignment="1"/>
    <xf numFmtId="0" fontId="9" fillId="2" borderId="9" xfId="4" applyNumberFormat="1" applyFont="1" applyFill="1" applyBorder="1" applyAlignment="1">
      <alignment horizontal="left" indent="2"/>
    </xf>
    <xf numFmtId="0" fontId="10" fillId="2" borderId="8" xfId="4" applyNumberFormat="1" applyFont="1" applyFill="1" applyBorder="1" applyAlignment="1">
      <alignment horizontal="left" indent="2"/>
    </xf>
    <xf numFmtId="164" fontId="10" fillId="2" borderId="8" xfId="6" applyNumberFormat="1" applyFont="1" applyFill="1" applyBorder="1" applyAlignment="1"/>
    <xf numFmtId="164" fontId="10" fillId="2" borderId="8" xfId="7" quotePrefix="1" applyNumberFormat="1" applyFont="1" applyFill="1" applyBorder="1" applyAlignment="1"/>
    <xf numFmtId="0" fontId="10" fillId="2" borderId="10" xfId="4" applyNumberFormat="1" applyFont="1" applyFill="1" applyBorder="1" applyAlignment="1">
      <alignment horizontal="left" indent="2"/>
    </xf>
    <xf numFmtId="164" fontId="10" fillId="2" borderId="10" xfId="7" quotePrefix="1" applyNumberFormat="1" applyFont="1" applyFill="1" applyBorder="1" applyAlignment="1"/>
    <xf numFmtId="164" fontId="10" fillId="4" borderId="10" xfId="7" quotePrefix="1" applyNumberFormat="1" applyFont="1" applyFill="1" applyBorder="1" applyAlignment="1"/>
    <xf numFmtId="164" fontId="13" fillId="4" borderId="0" xfId="7" quotePrefix="1" applyNumberFormat="1" applyFont="1" applyFill="1" applyBorder="1" applyAlignment="1"/>
    <xf numFmtId="164" fontId="10" fillId="4" borderId="8" xfId="7" quotePrefix="1" applyNumberFormat="1" applyFont="1" applyFill="1" applyBorder="1" applyAlignment="1"/>
    <xf numFmtId="164" fontId="10" fillId="4" borderId="0" xfId="7" quotePrefix="1" applyNumberFormat="1" applyFont="1" applyFill="1" applyBorder="1" applyAlignment="1"/>
    <xf numFmtId="164" fontId="9" fillId="4" borderId="0" xfId="7" quotePrefix="1" applyNumberFormat="1" applyFont="1" applyFill="1" applyBorder="1" applyAlignment="1"/>
    <xf numFmtId="164" fontId="10" fillId="4" borderId="8" xfId="6" applyNumberFormat="1" applyFont="1" applyFill="1" applyBorder="1" applyAlignment="1"/>
    <xf numFmtId="168" fontId="10" fillId="4" borderId="7" xfId="12" applyNumberFormat="1" applyFont="1" applyFill="1" applyBorder="1" applyAlignment="1"/>
    <xf numFmtId="0" fontId="3" fillId="0" borderId="7" xfId="0" applyFont="1" applyBorder="1" applyAlignment="1">
      <alignment horizontal="right" vertical="center" wrapText="1" indent="1"/>
    </xf>
    <xf numFmtId="168" fontId="13" fillId="4" borderId="7" xfId="12" applyNumberFormat="1" applyFont="1" applyFill="1" applyBorder="1" applyAlignment="1"/>
    <xf numFmtId="0" fontId="13" fillId="0" borderId="7" xfId="1" applyFont="1" applyFill="1" applyBorder="1" applyAlignment="1"/>
    <xf numFmtId="0" fontId="13" fillId="0" borderId="7" xfId="1" applyFont="1" applyFill="1" applyBorder="1" applyAlignment="1">
      <alignment horizontal="right" indent="1"/>
    </xf>
    <xf numFmtId="0" fontId="10" fillId="0" borderId="7" xfId="1" applyFont="1" applyFill="1" applyBorder="1" applyAlignment="1">
      <alignment vertical="center"/>
    </xf>
    <xf numFmtId="167" fontId="4" fillId="0" borderId="4" xfId="0" applyNumberFormat="1" applyFont="1" applyBorder="1" applyAlignment="1">
      <alignment vertical="center" wrapText="1"/>
    </xf>
    <xf numFmtId="167" fontId="10" fillId="2" borderId="10" xfId="7" quotePrefix="1" applyNumberFormat="1" applyFont="1" applyFill="1" applyBorder="1" applyAlignment="1"/>
    <xf numFmtId="167" fontId="13" fillId="2" borderId="0" xfId="7" quotePrefix="1" applyNumberFormat="1" applyFont="1" applyFill="1" applyBorder="1" applyAlignment="1"/>
    <xf numFmtId="167" fontId="10" fillId="2" borderId="8" xfId="7" quotePrefix="1" applyNumberFormat="1" applyFont="1" applyFill="1" applyBorder="1" applyAlignment="1"/>
    <xf numFmtId="167" fontId="10" fillId="2" borderId="0" xfId="7" quotePrefix="1" applyNumberFormat="1" applyFont="1" applyFill="1" applyBorder="1" applyAlignment="1"/>
    <xf numFmtId="167" fontId="9" fillId="2" borderId="0" xfId="7" quotePrefix="1" applyNumberFormat="1" applyFont="1" applyFill="1" applyBorder="1" applyAlignment="1"/>
    <xf numFmtId="167" fontId="10" fillId="2" borderId="8" xfId="6" applyNumberFormat="1" applyFont="1" applyFill="1" applyBorder="1" applyAlignment="1"/>
    <xf numFmtId="167" fontId="9" fillId="2" borderId="9" xfId="7" quotePrefix="1" applyNumberFormat="1" applyFont="1" applyFill="1" applyBorder="1" applyAlignment="1"/>
    <xf numFmtId="167" fontId="9" fillId="4" borderId="9" xfId="7" quotePrefix="1" applyNumberFormat="1" applyFont="1" applyFill="1" applyBorder="1" applyAlignment="1"/>
    <xf numFmtId="164" fontId="14" fillId="2" borderId="0" xfId="7" applyNumberFormat="1" applyFont="1" applyFill="1" applyBorder="1" applyAlignment="1">
      <alignment horizontal="center" wrapText="1"/>
    </xf>
    <xf numFmtId="0" fontId="3" fillId="0" borderId="0" xfId="0" applyFont="1" applyBorder="1" applyAlignment="1">
      <alignment horizontal="right" vertical="center" wrapText="1" indent="1"/>
    </xf>
    <xf numFmtId="0" fontId="3" fillId="0" borderId="7" xfId="0" applyFont="1" applyBorder="1" applyAlignment="1">
      <alignment horizontal="right" vertical="center" wrapText="1" indent="1"/>
    </xf>
    <xf numFmtId="0" fontId="3" fillId="0" borderId="3" xfId="0" applyFont="1" applyBorder="1" applyAlignment="1">
      <alignment horizontal="justify" wrapText="1"/>
    </xf>
    <xf numFmtId="0" fontId="2" fillId="0" borderId="0" xfId="0" applyFont="1" applyBorder="1" applyAlignment="1">
      <alignment horizontal="center"/>
    </xf>
    <xf numFmtId="0" fontId="3" fillId="0" borderId="10" xfId="0" applyFont="1" applyBorder="1" applyAlignment="1">
      <alignment horizontal="right" vertical="center" wrapText="1" indent="1"/>
    </xf>
    <xf numFmtId="166" fontId="6" fillId="0" borderId="0" xfId="1" applyNumberFormat="1" applyFont="1" applyFill="1" applyBorder="1" applyAlignment="1">
      <alignment horizontal="left" wrapText="1"/>
    </xf>
    <xf numFmtId="166" fontId="6" fillId="0" borderId="0" xfId="1" applyNumberFormat="1" applyFont="1" applyFill="1" applyBorder="1" applyAlignment="1">
      <alignment horizontal="justify" wrapText="1"/>
    </xf>
    <xf numFmtId="0" fontId="1" fillId="0" borderId="0" xfId="0" applyFont="1" applyBorder="1" applyAlignment="1">
      <alignment vertical="center" wrapText="1"/>
    </xf>
    <xf numFmtId="0" fontId="2" fillId="2" borderId="0" xfId="0" applyFont="1" applyFill="1" applyAlignment="1">
      <alignment horizontal="center"/>
    </xf>
    <xf numFmtId="0" fontId="10" fillId="0" borderId="0" xfId="2" applyFont="1" applyFill="1" applyBorder="1" applyAlignment="1">
      <alignment horizontal="left" vertical="center" wrapText="1"/>
    </xf>
  </cellXfs>
  <cellStyles count="24">
    <cellStyle name="Migliaia" xfId="12" builtinId="3"/>
    <cellStyle name="Migliaia [0] 2" xfId="8"/>
    <cellStyle name="Migliaia 2" xfId="9"/>
    <cellStyle name="Normale" xfId="0" builtinId="0"/>
    <cellStyle name="Normale 2" xfId="1"/>
    <cellStyle name="Normale 2 2" xfId="14"/>
    <cellStyle name="Normale 3" xfId="10"/>
    <cellStyle name="Normale 3 2" xfId="11"/>
    <cellStyle name="Normale 4" xfId="21"/>
    <cellStyle name="Normale_Cartel1" xfId="18"/>
    <cellStyle name="Normale_Foglio di lavoro in L: RELAZIONI PRESS RELEASE (Finsbury) draft new press release_Finsbury" xfId="2"/>
    <cellStyle name="Normale_Foglio di lavoro in L: RELAZIONI PRESS RELEASE (Finsbury) draft new press release_Finsbury 2" xfId="20"/>
    <cellStyle name="Normale_Foglio di lavoro in L: RELAZIONI PRESS RELEASE (Finsbury) draft new press release_Finsbury_1" xfId="3"/>
    <cellStyle name="Normale_TABELLA CS DATI OPE G&amp;P" xfId="7"/>
    <cellStyle name="Normale_TABELLA CS DATI OPE G&amp;P 2" xfId="19"/>
    <cellStyle name="Normale_Tabelle Bilancio 2008 - G&amp;P" xfId="13"/>
    <cellStyle name="Normale_Tabelle Bilancio 2008 - R&amp;M" xfId="16"/>
    <cellStyle name="Normale_tabelle ok R&amp;M fact book 2007 ita" xfId="17"/>
    <cellStyle name="Normale_Tabelle per  TRIMESTRALE Giugno 06 G&amp;P e RM LAURA" xfId="4"/>
    <cellStyle name="Normale_TABELLE PRESS RELEASE III Q settori" xfId="6"/>
    <cellStyle name="Normale_Tabelle PROFILO ANNO" xfId="23"/>
    <cellStyle name="Normale_tabelle relazione R&amp;M " xfId="15"/>
    <cellStyle name="Normale_Tabelle SP e RF PRESS RELEASE" xfId="5"/>
    <cellStyle name="Percentuale 2" xfId="22"/>
  </cellStyles>
  <dxfs count="29">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C6C6C6"/>
      <color rgb="FFE3E3E3"/>
      <color rgb="FFFFD500"/>
      <color rgb="FFF2F2F2"/>
      <color rgb="FFEFBF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10" Type="http://schemas.openxmlformats.org/officeDocument/2006/relationships/worksheet" Target="worksheets/sheet10.xml"/><Relationship Id="rId19" Type="http://schemas.openxmlformats.org/officeDocument/2006/relationships/externalLink" Target="externalLinks/externalLink8.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NF0205\RM0039\DATI\TdB2000\E%20allegati.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NSV0215_c\rm0039\EXCEL\MAGGIO98.XLW"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NNF0205\RM0039\Documenti\VOLPONI\3forec98\Gra3o9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nnf2001\ENI_BICOR\Documenti\VOLPONI\3forec98\Gra3o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GROUPS\OFFICES\AFC\ECONDOMI\EXCEL\WORK\FLASH\Mensile%20Euro\CONSOLIDATO%20MENSILE%200901.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oglio%20di%20lavoro%20in%20L:%20I%20Forecast%202002%20Executive%20summary%20Produzioni%20e%20vendite.doc"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nnf2001\eni_bicor\RELAZIONI\2016\Preconsuntivo%202016\Foglio%20di%20lavoro%20in%20L:%20I%20Forecast%202002%20Executive%20summary%20Produzioni%20e%20vendite.doc"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nnf2001\ENI_BICOR\RELAZIONI\2019\Trimestrali-Mensili-Semestrale\Semestrale%202019\Tabelle\Sem%202019%20-%20Highligths.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RELAZIONI\2019\Trimestrali-Mensili-Semestrale\II%20trimestre%202019\CS_Tabelle%20ITA-ENG_II%20trim_201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GAS%202002\1FORECAST\ANALISIACQUISTI1FOR20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NNF0205\RM0039\DOCUME~1\EN12763\IMPOST~1\Temp\c.programmi.lotus.notes.data.EN12763\2003\BILANCIO%202003\FASCICOLO%20CONSUNTIVO%20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nf2001\ENI_BICOR\DOCUME~1\en02254\IMPOST~1\Temp\c.programmi.lotus.notes.data.EN02254\BUACOS\Anno2003\Bdg2003\bdg\fascicolo\FU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NNF0205\RM0039\GROUPS\OFFICES\AFC\ECONDOMI\EXCEL\WORK\FORECAST\SETTORE\STRUTTUR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GROUPS\OFFICES\AFC\ECONDOMI\EXCEL\WORK\BUDGET\ATTPROG.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NNF0205\RM0039\WORK\FOSSENO\BI98PRE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GROUPS\OFFICES\AFC\CON1\Budget%20Iniziale%202003\CONSOLIDATO%20BUDGET%20INIZIALE%2020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GAS%202002\ANALISIACQUISTI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
      <sheetName val="ROACE"/>
      <sheetName val="Tabella CE"/>
      <sheetName val="Tabella RN"/>
      <sheetName val="Tabella SP"/>
      <sheetName val="Tabella FCF"/>
      <sheetName val="Tabella Inv"/>
      <sheetName val="Tabella ESP"/>
      <sheetName val="Tabella PRO"/>
      <sheetName val="Tabella Riserve"/>
      <sheetName val="Costi fissi"/>
      <sheetName val="Sensitivity"/>
      <sheetName val="Tabella CE1"/>
      <sheetName val="07.listini rete eni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CONSOLIDATE.XLS"/>
      <sheetName val="maggio 1998 "/>
      <sheetName val="maggio 1997 "/>
      <sheetName val="Parameters"/>
      <sheetName val="TAB_CONSOLIDATE_XLS"/>
      <sheetName val="maggio_1998_"/>
      <sheetName val="maggio_1997_"/>
      <sheetName val="TAB_CONSOLIDATE_XLS1"/>
      <sheetName val="maggio_1998_1"/>
      <sheetName val="maggio_1997_1"/>
      <sheetName val="acq. oland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sheetData sheetId="1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olo"/>
      <sheetName val="INDICE"/>
      <sheetName val="QUANTITA"/>
      <sheetName val="ACOS -MARGINE-RISULTATO"/>
      <sheetName val="FUELS-CONFR. VS BUDGET"/>
      <sheetName val="COEST-CONFR. VS BUDGET"/>
      <sheetName val="LUBS-CONFR. VS BUDGET"/>
      <sheetName val="PROSPEC-CONFR. VS BUDGET"/>
      <sheetName val="STAMPA"/>
      <sheetName val="Foglio3"/>
      <sheetName val="Foglio2"/>
      <sheetName val="Foglio1"/>
      <sheetName val="MARGINE-RISULTATO"/>
      <sheetName val="ACOS_-MARGINE-RISULTATO3"/>
      <sheetName val="FUELS-CONFR__VS_BUDGET3"/>
      <sheetName val="COEST-CONFR__VS_BUDGET3"/>
      <sheetName val="LUBS-CONFR__VS_BUDGET3"/>
      <sheetName val="PROSPEC-CONFR__VS_BUDGET3"/>
      <sheetName val="ACOS_-MARGINE-RISULTATO"/>
      <sheetName val="FUELS-CONFR__VS_BUDGET"/>
      <sheetName val="COEST-CONFR__VS_BUDGET"/>
      <sheetName val="LUBS-CONFR__VS_BUDGET"/>
      <sheetName val="PROSPEC-CONFR__VS_BUDGET"/>
      <sheetName val="ACOS_-MARGINE-RISULTATO2"/>
      <sheetName val="FUELS-CONFR__VS_BUDGET2"/>
      <sheetName val="COEST-CONFR__VS_BUDGET2"/>
      <sheetName val="LUBS-CONFR__VS_BUDGET2"/>
      <sheetName val="PROSPEC-CONFR__VS_BUDGET2"/>
      <sheetName val="ACOS_-MARGINE-RISULTATO1"/>
      <sheetName val="FUELS-CONFR__VS_BUDGET1"/>
      <sheetName val="COEST-CONFR__VS_BUDGET1"/>
      <sheetName val="LUBS-CONFR__VS_BUDGET1"/>
      <sheetName val="PROSPEC-CONFR__VS_BUDGET1"/>
      <sheetName val="ACOS_-MARGINE-RISULTATO4"/>
      <sheetName val="FUELS-CONFR__VS_BUDGET4"/>
      <sheetName val="COEST-CONFR__VS_BUDGET4"/>
      <sheetName val="LUBS-CONFR__VS_BUDGET4"/>
      <sheetName val="PROSPEC-CONFR__VS_BUDGET4"/>
      <sheetName val="ACOS_-MARGINE-RISULTATO5"/>
      <sheetName val="FUELS-CONFR__VS_BUDGET5"/>
      <sheetName val="COEST-CONFR__VS_BUDGET5"/>
      <sheetName val="LUBS-CONFR__VS_BUDGET5"/>
      <sheetName val="PROSPEC-CONFR__VS_BUDGET5"/>
      <sheetName val="CALCOLO"/>
      <sheetName val="ACOS_-MARGINE-RISULTATO6"/>
      <sheetName val="FUELS-CONFR__VS_BUDGET6"/>
      <sheetName val="COEST-CONFR__VS_BUDGET6"/>
      <sheetName val="LUBS-CONFR__VS_BUDGET6"/>
      <sheetName val="PROSPEC-CONFR__VS_BUDGET6"/>
    </sheetNames>
    <sheetDataSet>
      <sheetData sheetId="0" refreshError="1"/>
      <sheetData sheetId="1" refreshError="1"/>
      <sheetData sheetId="2" refreshError="1">
        <row r="10">
          <cell r="B10" t="str">
            <v>3° FORECAST 98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refreshError="1"/>
      <sheetData sheetId="44"/>
      <sheetData sheetId="45"/>
      <sheetData sheetId="46"/>
      <sheetData sheetId="47"/>
      <sheetData sheetId="4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olo"/>
      <sheetName val="INDICE"/>
      <sheetName val="QUANTITA"/>
      <sheetName val="ACOS -MARGINE-RISULTATO"/>
      <sheetName val="FUELS-CONFR. VS BUDGET"/>
      <sheetName val="COEST-CONFR. VS BUDGET"/>
      <sheetName val="LUBS-CONFR. VS BUDGET"/>
      <sheetName val="PROSPEC-CONFR. VS BUDGET"/>
      <sheetName val="STAMPA"/>
      <sheetName val="Foglio3"/>
      <sheetName val="Foglio2"/>
      <sheetName val="Foglio1"/>
      <sheetName val="MARGINE-RISULTATO"/>
    </sheetNames>
    <sheetDataSet>
      <sheetData sheetId="0" refreshError="1"/>
      <sheetData sheetId="1" refreshError="1"/>
      <sheetData sheetId="2" refreshError="1">
        <row r="10">
          <cell r="B10" t="str">
            <v>3° FORECAST 98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AMPROG"/>
      <sheetName val="CONSITA"/>
      <sheetName val="CONSEST"/>
      <sheetName val="RISULSET"/>
      <sheetName val="ALTRE PARTITE"/>
      <sheetName val="RETTIFIC"/>
      <sheetName val="BILCO"/>
      <sheetName val="SETTORE"/>
      <sheetName val="SCALARE"/>
      <sheetName val="NATURA"/>
      <sheetName val="SCALARE MASTRO"/>
      <sheetName val="ELSIONI RICAVI SP"/>
      <sheetName val="ELSIONI RICAVI AQUATER"/>
      <sheetName val="ELISIONI"/>
      <sheetName val="STRUTTURA ANALISI"/>
      <sheetName val="STRUTTURA SINTESI"/>
      <sheetName val="INPUT PERSONALE"/>
      <sheetName val="PERSON. X SOCIETA"/>
      <sheetName val="DETT. PERS. IN FORZA"/>
      <sheetName val="CONTROLLO"/>
      <sheetName val="CALCOLO RATEO BUDGET"/>
      <sheetName val="NOTE"/>
      <sheetName val="CALCOLO DESTINAZIONE SP"/>
      <sheetName val="SITUAZIONE"/>
      <sheetName val="ALTRE_PARTITE"/>
      <sheetName val="SCALARE_MASTRO"/>
      <sheetName val="ELSIONI_RICAVI_SP"/>
      <sheetName val="ELSIONI_RICAVI_AQUATER"/>
      <sheetName val="STRUTTURA_ANALISI"/>
      <sheetName val="STRUTTURA_SINTESI"/>
      <sheetName val="INPUT_PERSONALE"/>
      <sheetName val="PERSON__X_SOCIETA"/>
      <sheetName val="DETT__PERS__IN_FORZA"/>
      <sheetName val="CALCOLO_RATEO_BUDGET"/>
      <sheetName val="CALCOLO_DESTINAZIONE_SP"/>
      <sheetName val="ALTRE_PARTITE1"/>
      <sheetName val="SCALARE_MASTRO1"/>
      <sheetName val="ELSIONI_RICAVI_SP1"/>
      <sheetName val="ELSIONI_RICAVI_AQUATER1"/>
      <sheetName val="STRUTTURA_ANALISI1"/>
      <sheetName val="STRUTTURA_SINTESI1"/>
      <sheetName val="INPUT_PERSONALE1"/>
      <sheetName val="PERSON__X_SOCIETA1"/>
      <sheetName val="DETT__PERS__IN_FORZA1"/>
      <sheetName val="CALCOLO_RATEO_BUDGET1"/>
      <sheetName val="CALCOLO_DESTINAZIONE_SP1"/>
      <sheetName val="Investimenti"/>
      <sheetName val="Parametr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E&amp;P"/>
      <sheetName val="Quantità E&amp;P (2)"/>
      <sheetName val="Dati Snam "/>
      <sheetName val="Quantità Snam (2)"/>
      <sheetName val="Quantità Snam"/>
      <sheetName val="trasporti Snam"/>
      <sheetName val="tetti antitrust"/>
      <sheetName val="Quantità R&amp;M e Chimica"/>
      <sheetName val="Foglio1"/>
      <sheetName val="QuantitàGeneraz.Elettrica"/>
      <sheetName val="Foglio2"/>
      <sheetName val="Foglio3"/>
      <sheetName val="Mod e Stocc"/>
      <sheetName val="Dismissioni"/>
      <sheetName val="Prezzi e margini"/>
      <sheetName val="Produzioni e vendite"/>
      <sheetName val="Terminologia"/>
    </sheetNames>
    <sheetDataSet>
      <sheetData sheetId="0" refreshError="1"/>
      <sheetData sheetId="1" refreshError="1"/>
      <sheetData sheetId="2" refreshError="1"/>
      <sheetData sheetId="3" refreshError="1"/>
      <sheetData sheetId="4" refreshError="1">
        <row r="2">
          <cell r="B2" t="str">
            <v>Gas Naturale</v>
          </cell>
        </row>
        <row r="3">
          <cell r="P3" t="str">
            <v>Produttori industriali</v>
          </cell>
        </row>
        <row r="4">
          <cell r="B4" t="str">
            <v>(mld mc)</v>
          </cell>
          <cell r="D4" t="str">
            <v>Distrib. primaria</v>
          </cell>
          <cell r="H4" t="str">
            <v>Civile</v>
          </cell>
          <cell r="L4" t="str">
            <v>Enel</v>
          </cell>
          <cell r="P4" t="str">
            <v xml:space="preserve">di energia elettrica </v>
          </cell>
        </row>
        <row r="7">
          <cell r="B7" t="str">
            <v>Vendite</v>
          </cell>
          <cell r="D7">
            <v>2000</v>
          </cell>
          <cell r="E7" t="str">
            <v>Var. vs 99</v>
          </cell>
          <cell r="H7">
            <v>2000</v>
          </cell>
          <cell r="I7" t="str">
            <v>Var. vs 99</v>
          </cell>
          <cell r="L7">
            <v>2000</v>
          </cell>
          <cell r="M7" t="str">
            <v>Var. vs 99</v>
          </cell>
          <cell r="P7">
            <v>2000</v>
          </cell>
          <cell r="Q7" t="str">
            <v>Var. vs 99</v>
          </cell>
        </row>
        <row r="8">
          <cell r="E8" t="str">
            <v>ass.</v>
          </cell>
          <cell r="F8" t="str">
            <v>%</v>
          </cell>
          <cell r="I8" t="str">
            <v>ass.</v>
          </cell>
          <cell r="J8" t="str">
            <v>%</v>
          </cell>
          <cell r="M8" t="str">
            <v>ass.</v>
          </cell>
          <cell r="N8" t="str">
            <v>%</v>
          </cell>
          <cell r="Q8" t="str">
            <v>ass.</v>
          </cell>
          <cell r="R8" t="str">
            <v>%</v>
          </cell>
        </row>
        <row r="10">
          <cell r="B10" t="str">
            <v>I Trimestre</v>
          </cell>
          <cell r="D10">
            <v>22.356999999999999</v>
          </cell>
          <cell r="E10">
            <v>1.3829999999999991</v>
          </cell>
          <cell r="F10">
            <v>6.5938781348335986</v>
          </cell>
          <cell r="H10">
            <v>11.98</v>
          </cell>
          <cell r="I10">
            <v>0.22000000000000064</v>
          </cell>
          <cell r="J10">
            <v>1.8707482993197335</v>
          </cell>
          <cell r="L10">
            <v>2.2400000000000002</v>
          </cell>
          <cell r="M10">
            <v>0.31000000000000028</v>
          </cell>
          <cell r="N10">
            <v>16.062176165803123</v>
          </cell>
          <cell r="P10">
            <v>1.21</v>
          </cell>
          <cell r="Q10">
            <v>0.11099999999999999</v>
          </cell>
          <cell r="R10">
            <v>10.100090991810736</v>
          </cell>
        </row>
        <row r="11">
          <cell r="B11" t="str">
            <v>II Trimestre</v>
          </cell>
          <cell r="D11">
            <v>11.74</v>
          </cell>
          <cell r="E11">
            <v>1.137000000000004</v>
          </cell>
          <cell r="F11">
            <v>10.723380175422093</v>
          </cell>
          <cell r="H11">
            <v>2.8699999999999992</v>
          </cell>
          <cell r="I11">
            <v>0.15999999999999837</v>
          </cell>
          <cell r="J11">
            <v>5.9040590405903437</v>
          </cell>
          <cell r="L11">
            <v>1.7999999999999998</v>
          </cell>
          <cell r="M11">
            <v>0.32999999999999985</v>
          </cell>
          <cell r="N11">
            <v>22.448979591836725</v>
          </cell>
          <cell r="P11">
            <v>1.0499999999999998</v>
          </cell>
          <cell r="Q11">
            <v>8.8999999999999746E-2</v>
          </cell>
          <cell r="R11">
            <v>9.2611862643079856</v>
          </cell>
        </row>
        <row r="12">
          <cell r="B12" t="str">
            <v>I Semestre</v>
          </cell>
          <cell r="D12">
            <v>34.097000000000001</v>
          </cell>
          <cell r="E12">
            <v>2.5200000000000031</v>
          </cell>
          <cell r="F12">
            <v>7.9804921303480487</v>
          </cell>
          <cell r="H12">
            <v>14.85</v>
          </cell>
          <cell r="I12">
            <v>0.37999999999999901</v>
          </cell>
          <cell r="J12">
            <v>2.6261230131306079</v>
          </cell>
          <cell r="L12">
            <v>4.04</v>
          </cell>
          <cell r="M12">
            <v>0.64000000000000012</v>
          </cell>
          <cell r="N12">
            <v>18.82352941176471</v>
          </cell>
          <cell r="P12">
            <v>2.2599999999999998</v>
          </cell>
          <cell r="Q12">
            <v>0.19999999999999973</v>
          </cell>
          <cell r="R12">
            <v>9.7087378640776567</v>
          </cell>
        </row>
        <row r="13">
          <cell r="B13" t="str">
            <v>III Trimestre</v>
          </cell>
        </row>
        <row r="14">
          <cell r="B14" t="str">
            <v>Gen.-Set.</v>
          </cell>
        </row>
        <row r="15">
          <cell r="B15" t="str">
            <v>IV Trimestre</v>
          </cell>
        </row>
        <row r="16">
          <cell r="B16" t="str">
            <v>III Forecast</v>
          </cell>
        </row>
        <row r="17">
          <cell r="B17" t="str">
            <v>Budget</v>
          </cell>
          <cell r="D17">
            <v>59.4</v>
          </cell>
          <cell r="H17">
            <v>25.41</v>
          </cell>
          <cell r="L17">
            <v>4.8</v>
          </cell>
          <cell r="P17">
            <v>4.75</v>
          </cell>
        </row>
        <row r="20">
          <cell r="B20" t="str">
            <v>(mld mc)</v>
          </cell>
          <cell r="D20" t="str">
            <v>Totale</v>
          </cell>
          <cell r="H20" t="str">
            <v>Edison</v>
          </cell>
          <cell r="L20" t="str">
            <v>Enel</v>
          </cell>
          <cell r="P20" t="str">
            <v>Altri</v>
          </cell>
        </row>
        <row r="23">
          <cell r="B23" t="str">
            <v>Vettoriam.</v>
          </cell>
          <cell r="D23">
            <v>2000</v>
          </cell>
          <cell r="E23" t="str">
            <v>Var. vs 99</v>
          </cell>
          <cell r="H23">
            <v>2000</v>
          </cell>
          <cell r="I23" t="str">
            <v>Var. vs 99</v>
          </cell>
          <cell r="L23">
            <v>2000</v>
          </cell>
          <cell r="M23" t="str">
            <v>Var. vs 99</v>
          </cell>
          <cell r="P23">
            <v>2000</v>
          </cell>
          <cell r="Q23" t="str">
            <v>Var. vs 99</v>
          </cell>
        </row>
        <row r="24">
          <cell r="B24" t="str">
            <v>in Italia</v>
          </cell>
          <cell r="E24" t="str">
            <v>ass.</v>
          </cell>
          <cell r="F24" t="str">
            <v>%</v>
          </cell>
          <cell r="I24" t="str">
            <v>ass.</v>
          </cell>
          <cell r="J24" t="str">
            <v>%</v>
          </cell>
          <cell r="M24" t="str">
            <v>ass.</v>
          </cell>
          <cell r="N24" t="str">
            <v>%</v>
          </cell>
          <cell r="Q24" t="str">
            <v>ass.</v>
          </cell>
          <cell r="R24" t="str">
            <v>%</v>
          </cell>
        </row>
        <row r="26">
          <cell r="B26" t="str">
            <v>I Trimestre</v>
          </cell>
          <cell r="D26">
            <v>2.36</v>
          </cell>
          <cell r="E26">
            <v>0.73</v>
          </cell>
          <cell r="F26">
            <v>44.785276073619634</v>
          </cell>
          <cell r="H26">
            <v>0.498</v>
          </cell>
          <cell r="I26">
            <v>7.5000000000000011E-2</v>
          </cell>
          <cell r="J26">
            <v>17.730496453900713</v>
          </cell>
          <cell r="L26">
            <v>1.5580000000000001</v>
          </cell>
          <cell r="M26">
            <v>0.55500000000000016</v>
          </cell>
          <cell r="N26">
            <v>55.333998005982075</v>
          </cell>
          <cell r="P26">
            <v>0.30399999999999983</v>
          </cell>
          <cell r="Q26">
            <v>9.9999999999999867E-2</v>
          </cell>
          <cell r="R26">
            <v>49.019607843137194</v>
          </cell>
        </row>
        <row r="27">
          <cell r="B27" t="str">
            <v>II Trimestre</v>
          </cell>
          <cell r="D27">
            <v>2.44</v>
          </cell>
          <cell r="E27">
            <v>0.84999999999999964</v>
          </cell>
          <cell r="F27">
            <v>53.459119496855308</v>
          </cell>
          <cell r="H27">
            <v>0.57200000000000006</v>
          </cell>
          <cell r="I27">
            <v>0.16499999999999998</v>
          </cell>
          <cell r="J27">
            <v>40.540540540540526</v>
          </cell>
          <cell r="L27">
            <v>1.6119999999999999</v>
          </cell>
          <cell r="M27">
            <v>0.60499999999999976</v>
          </cell>
          <cell r="N27">
            <v>60.079443892750717</v>
          </cell>
          <cell r="P27">
            <v>0.25600000000000001</v>
          </cell>
          <cell r="Q27">
            <v>7.9999999999999849E-2</v>
          </cell>
          <cell r="R27">
            <v>45.454545454545332</v>
          </cell>
        </row>
        <row r="28">
          <cell r="B28" t="str">
            <v>I Semestre</v>
          </cell>
          <cell r="D28">
            <v>4.8</v>
          </cell>
          <cell r="E28">
            <v>1.5799999999999996</v>
          </cell>
          <cell r="F28">
            <v>49.06832298136645</v>
          </cell>
          <cell r="H28">
            <v>1.07</v>
          </cell>
          <cell r="I28">
            <v>0.24</v>
          </cell>
          <cell r="J28">
            <v>28.915662650602407</v>
          </cell>
          <cell r="L28">
            <v>3.17</v>
          </cell>
          <cell r="M28">
            <v>1.1599999999999999</v>
          </cell>
          <cell r="N28">
            <v>57.711442786069654</v>
          </cell>
          <cell r="P28">
            <v>0.55999999999999961</v>
          </cell>
          <cell r="Q28">
            <v>0.17999999999999972</v>
          </cell>
          <cell r="R28">
            <v>47.368421052631518</v>
          </cell>
        </row>
        <row r="29">
          <cell r="B29" t="str">
            <v>III Trimestre</v>
          </cell>
        </row>
        <row r="30">
          <cell r="B30" t="str">
            <v>Gen.-Set.</v>
          </cell>
        </row>
        <row r="31">
          <cell r="B31" t="str">
            <v>IV Trimestre</v>
          </cell>
        </row>
        <row r="32">
          <cell r="B32" t="str">
            <v>III Forecast</v>
          </cell>
        </row>
        <row r="33">
          <cell r="B33" t="str">
            <v>Budget</v>
          </cell>
          <cell r="D33">
            <v>9.3000000000000007</v>
          </cell>
          <cell r="H33">
            <v>1.98</v>
          </cell>
          <cell r="L33">
            <v>6.22</v>
          </cell>
          <cell r="P33">
            <v>1.1000000000000001</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E&amp;P"/>
      <sheetName val="Quantità E&amp;P (2)"/>
      <sheetName val="Dati Snam "/>
      <sheetName val="Quantità Snam (2)"/>
      <sheetName val="Quantità Snam"/>
      <sheetName val="trasporti Snam"/>
      <sheetName val="tetti antitrust"/>
      <sheetName val="Quantità R&amp;M e Chimica"/>
      <sheetName val="Foglio1"/>
      <sheetName val="QuantitàGeneraz.Elettrica"/>
      <sheetName val="Foglio2"/>
      <sheetName val="Foglio3"/>
      <sheetName val="Mod e Stocc"/>
      <sheetName val="Dismissioni"/>
      <sheetName val="Prezzi e margini"/>
      <sheetName val="Produzioni e vendite"/>
    </sheetNames>
    <sheetDataSet>
      <sheetData sheetId="0" refreshError="1"/>
      <sheetData sheetId="1" refreshError="1"/>
      <sheetData sheetId="2" refreshError="1"/>
      <sheetData sheetId="3" refreshError="1"/>
      <sheetData sheetId="4" refreshError="1">
        <row r="2">
          <cell r="B2" t="str">
            <v>Gas Naturale</v>
          </cell>
        </row>
        <row r="3">
          <cell r="P3" t="str">
            <v>Produttori industriali</v>
          </cell>
        </row>
        <row r="4">
          <cell r="B4" t="str">
            <v>(mld mc)</v>
          </cell>
          <cell r="D4" t="str">
            <v>Distrib. primaria</v>
          </cell>
          <cell r="H4" t="str">
            <v>Civile</v>
          </cell>
          <cell r="L4" t="str">
            <v>Enel</v>
          </cell>
          <cell r="P4" t="str">
            <v xml:space="preserve">di energia elettrica </v>
          </cell>
        </row>
        <row r="7">
          <cell r="B7" t="str">
            <v>Vendite</v>
          </cell>
          <cell r="D7">
            <v>2000</v>
          </cell>
          <cell r="E7" t="str">
            <v>Var. vs 99</v>
          </cell>
          <cell r="H7">
            <v>2000</v>
          </cell>
          <cell r="I7" t="str">
            <v>Var. vs 99</v>
          </cell>
          <cell r="L7">
            <v>2000</v>
          </cell>
          <cell r="M7" t="str">
            <v>Var. vs 99</v>
          </cell>
          <cell r="P7">
            <v>2000</v>
          </cell>
          <cell r="Q7" t="str">
            <v>Var. vs 99</v>
          </cell>
        </row>
        <row r="8">
          <cell r="E8" t="str">
            <v>ass.</v>
          </cell>
          <cell r="F8" t="str">
            <v>%</v>
          </cell>
          <cell r="I8" t="str">
            <v>ass.</v>
          </cell>
          <cell r="J8" t="str">
            <v>%</v>
          </cell>
          <cell r="M8" t="str">
            <v>ass.</v>
          </cell>
          <cell r="N8" t="str">
            <v>%</v>
          </cell>
          <cell r="Q8" t="str">
            <v>ass.</v>
          </cell>
          <cell r="R8" t="str">
            <v>%</v>
          </cell>
        </row>
        <row r="10">
          <cell r="B10" t="str">
            <v>I Trimestre</v>
          </cell>
          <cell r="D10">
            <v>22.356999999999999</v>
          </cell>
          <cell r="E10">
            <v>1.3829999999999991</v>
          </cell>
          <cell r="F10">
            <v>6.5938781348335986</v>
          </cell>
          <cell r="H10">
            <v>11.98</v>
          </cell>
          <cell r="I10">
            <v>0.22000000000000064</v>
          </cell>
          <cell r="J10">
            <v>1.8707482993197335</v>
          </cell>
          <cell r="L10">
            <v>2.2400000000000002</v>
          </cell>
          <cell r="M10">
            <v>0.31000000000000028</v>
          </cell>
          <cell r="N10">
            <v>16.062176165803123</v>
          </cell>
          <cell r="P10">
            <v>1.21</v>
          </cell>
          <cell r="Q10">
            <v>0.11099999999999999</v>
          </cell>
          <cell r="R10">
            <v>10.100090991810736</v>
          </cell>
        </row>
        <row r="11">
          <cell r="B11" t="str">
            <v>II Trimestre</v>
          </cell>
          <cell r="D11">
            <v>11.74</v>
          </cell>
          <cell r="E11">
            <v>1.137000000000004</v>
          </cell>
          <cell r="F11">
            <v>10.723380175422093</v>
          </cell>
          <cell r="H11">
            <v>2.8699999999999992</v>
          </cell>
          <cell r="I11">
            <v>0.15999999999999837</v>
          </cell>
          <cell r="J11">
            <v>5.9040590405903437</v>
          </cell>
          <cell r="L11">
            <v>1.7999999999999998</v>
          </cell>
          <cell r="M11">
            <v>0.32999999999999985</v>
          </cell>
          <cell r="N11">
            <v>22.448979591836725</v>
          </cell>
          <cell r="P11">
            <v>1.0499999999999998</v>
          </cell>
          <cell r="Q11">
            <v>8.8999999999999746E-2</v>
          </cell>
          <cell r="R11">
            <v>9.2611862643079856</v>
          </cell>
        </row>
        <row r="12">
          <cell r="B12" t="str">
            <v>I Semestre</v>
          </cell>
          <cell r="D12">
            <v>34.097000000000001</v>
          </cell>
          <cell r="E12">
            <v>2.5200000000000031</v>
          </cell>
          <cell r="F12">
            <v>7.9804921303480487</v>
          </cell>
          <cell r="H12">
            <v>14.85</v>
          </cell>
          <cell r="I12">
            <v>0.37999999999999901</v>
          </cell>
          <cell r="J12">
            <v>2.6261230131306079</v>
          </cell>
          <cell r="L12">
            <v>4.04</v>
          </cell>
          <cell r="M12">
            <v>0.64000000000000012</v>
          </cell>
          <cell r="N12">
            <v>18.82352941176471</v>
          </cell>
          <cell r="P12">
            <v>2.2599999999999998</v>
          </cell>
          <cell r="Q12">
            <v>0.19999999999999973</v>
          </cell>
          <cell r="R12">
            <v>9.7087378640776567</v>
          </cell>
        </row>
        <row r="13">
          <cell r="B13" t="str">
            <v>III Trimestre</v>
          </cell>
        </row>
        <row r="14">
          <cell r="B14" t="str">
            <v>Gen.-Set.</v>
          </cell>
        </row>
        <row r="15">
          <cell r="B15" t="str">
            <v>IV Trimestre</v>
          </cell>
        </row>
        <row r="16">
          <cell r="B16" t="str">
            <v>III Forecast</v>
          </cell>
        </row>
        <row r="17">
          <cell r="B17" t="str">
            <v>Budget</v>
          </cell>
          <cell r="D17">
            <v>59.4</v>
          </cell>
          <cell r="H17">
            <v>25.41</v>
          </cell>
          <cell r="L17">
            <v>4.8</v>
          </cell>
          <cell r="P17">
            <v>4.75</v>
          </cell>
        </row>
        <row r="20">
          <cell r="B20" t="str">
            <v>(mld mc)</v>
          </cell>
          <cell r="D20" t="str">
            <v>Totale</v>
          </cell>
          <cell r="H20" t="str">
            <v>Edison</v>
          </cell>
          <cell r="L20" t="str">
            <v>Enel</v>
          </cell>
          <cell r="P20" t="str">
            <v>Altri</v>
          </cell>
        </row>
        <row r="23">
          <cell r="B23" t="str">
            <v>Vettoriam.</v>
          </cell>
          <cell r="D23">
            <v>2000</v>
          </cell>
          <cell r="E23" t="str">
            <v>Var. vs 99</v>
          </cell>
          <cell r="H23">
            <v>2000</v>
          </cell>
          <cell r="I23" t="str">
            <v>Var. vs 99</v>
          </cell>
          <cell r="L23">
            <v>2000</v>
          </cell>
          <cell r="M23" t="str">
            <v>Var. vs 99</v>
          </cell>
          <cell r="P23">
            <v>2000</v>
          </cell>
          <cell r="Q23" t="str">
            <v>Var. vs 99</v>
          </cell>
        </row>
        <row r="24">
          <cell r="B24" t="str">
            <v>in Italia</v>
          </cell>
          <cell r="E24" t="str">
            <v>ass.</v>
          </cell>
          <cell r="F24" t="str">
            <v>%</v>
          </cell>
          <cell r="I24" t="str">
            <v>ass.</v>
          </cell>
          <cell r="J24" t="str">
            <v>%</v>
          </cell>
          <cell r="M24" t="str">
            <v>ass.</v>
          </cell>
          <cell r="N24" t="str">
            <v>%</v>
          </cell>
          <cell r="Q24" t="str">
            <v>ass.</v>
          </cell>
          <cell r="R24" t="str">
            <v>%</v>
          </cell>
        </row>
        <row r="26">
          <cell r="B26" t="str">
            <v>I Trimestre</v>
          </cell>
          <cell r="D26">
            <v>2.36</v>
          </cell>
          <cell r="E26">
            <v>0.73</v>
          </cell>
          <cell r="F26">
            <v>44.785276073619634</v>
          </cell>
          <cell r="H26">
            <v>0.498</v>
          </cell>
          <cell r="I26">
            <v>7.5000000000000011E-2</v>
          </cell>
          <cell r="J26">
            <v>17.730496453900713</v>
          </cell>
          <cell r="L26">
            <v>1.5580000000000001</v>
          </cell>
          <cell r="M26">
            <v>0.55500000000000016</v>
          </cell>
          <cell r="N26">
            <v>55.333998005982075</v>
          </cell>
          <cell r="P26">
            <v>0.30399999999999983</v>
          </cell>
          <cell r="Q26">
            <v>9.9999999999999867E-2</v>
          </cell>
          <cell r="R26">
            <v>49.019607843137194</v>
          </cell>
        </row>
        <row r="27">
          <cell r="B27" t="str">
            <v>II Trimestre</v>
          </cell>
          <cell r="D27">
            <v>2.44</v>
          </cell>
          <cell r="E27">
            <v>0.84999999999999964</v>
          </cell>
          <cell r="F27">
            <v>53.459119496855308</v>
          </cell>
          <cell r="H27">
            <v>0.57200000000000006</v>
          </cell>
          <cell r="I27">
            <v>0.16499999999999998</v>
          </cell>
          <cell r="J27">
            <v>40.540540540540526</v>
          </cell>
          <cell r="L27">
            <v>1.6119999999999999</v>
          </cell>
          <cell r="M27">
            <v>0.60499999999999976</v>
          </cell>
          <cell r="N27">
            <v>60.079443892750717</v>
          </cell>
          <cell r="P27">
            <v>0.25600000000000001</v>
          </cell>
          <cell r="Q27">
            <v>7.9999999999999849E-2</v>
          </cell>
          <cell r="R27">
            <v>45.454545454545332</v>
          </cell>
        </row>
        <row r="28">
          <cell r="B28" t="str">
            <v>I Semestre</v>
          </cell>
          <cell r="D28">
            <v>4.8</v>
          </cell>
          <cell r="E28">
            <v>1.5799999999999996</v>
          </cell>
          <cell r="F28">
            <v>49.06832298136645</v>
          </cell>
          <cell r="H28">
            <v>1.07</v>
          </cell>
          <cell r="I28">
            <v>0.24</v>
          </cell>
          <cell r="J28">
            <v>28.915662650602407</v>
          </cell>
          <cell r="L28">
            <v>3.17</v>
          </cell>
          <cell r="M28">
            <v>1.1599999999999999</v>
          </cell>
          <cell r="N28">
            <v>57.711442786069654</v>
          </cell>
          <cell r="P28">
            <v>0.55999999999999961</v>
          </cell>
          <cell r="Q28">
            <v>0.17999999999999972</v>
          </cell>
          <cell r="R28">
            <v>47.368421052631518</v>
          </cell>
        </row>
        <row r="29">
          <cell r="B29" t="str">
            <v>III Trimestre</v>
          </cell>
        </row>
        <row r="30">
          <cell r="B30" t="str">
            <v>Gen.-Set.</v>
          </cell>
        </row>
        <row r="31">
          <cell r="B31" t="str">
            <v>IV Trimestre</v>
          </cell>
        </row>
        <row r="32">
          <cell r="B32" t="str">
            <v>III Forecast</v>
          </cell>
        </row>
        <row r="33">
          <cell r="B33" t="str">
            <v>Budget</v>
          </cell>
          <cell r="D33">
            <v>9.3000000000000007</v>
          </cell>
          <cell r="H33">
            <v>1.98</v>
          </cell>
          <cell r="L33">
            <v>6.22</v>
          </cell>
          <cell r="P33">
            <v>1.1000000000000001</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LEZIONE"/>
      <sheetName val="Dati ec.-fin. oper e indicatori"/>
      <sheetName val="Dati operativi"/>
    </sheetNames>
    <sheetDataSet>
      <sheetData sheetId="0"/>
      <sheetData sheetId="1"/>
      <sheetData sheetId="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LEZION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q. olanda"/>
      <sheetName val="trasp. olanda"/>
      <sheetName val="acq mare del nord"/>
      <sheetName val="trasp mare nord"/>
      <sheetName val="acq. algeria"/>
      <sheetName val="trasp e fisc algeria"/>
      <sheetName val="sconto algerino"/>
      <sheetName val="acq. russia"/>
      <sheetName val="trasp. russia"/>
      <sheetName val="acq agip uk"/>
      <sheetName val="trasp. agip uk"/>
      <sheetName val="stoccaggio"/>
      <sheetName val="RIMANENZE"/>
      <sheetName val="NAVI"/>
      <sheetName val="ACQTRASP"/>
      <sheetName val="Spagna"/>
      <sheetName val="GNL"/>
      <sheetName val="riepilogo"/>
      <sheetName val="posizionecostoestero"/>
      <sheetName val="prezzo-cambio"/>
      <sheetName val="riepilogoeur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4">
          <cell r="A4" t="str">
            <v>ACQUISTI  GAS ESTERO PER MERCATO TOTALE</v>
          </cell>
        </row>
        <row r="8">
          <cell r="A8" t="str">
            <v>Importazioni</v>
          </cell>
          <cell r="C8" t="str">
            <v>GEN.</v>
          </cell>
          <cell r="D8" t="str">
            <v>FEB.</v>
          </cell>
          <cell r="E8" t="str">
            <v>MAR.</v>
          </cell>
          <cell r="F8" t="str">
            <v>APR.</v>
          </cell>
          <cell r="G8" t="str">
            <v>MAG.</v>
          </cell>
          <cell r="H8" t="str">
            <v>GIU.</v>
          </cell>
          <cell r="I8" t="str">
            <v>LUG.</v>
          </cell>
          <cell r="J8" t="str">
            <v>AGO.</v>
          </cell>
          <cell r="K8" t="str">
            <v>SET.</v>
          </cell>
          <cell r="L8" t="str">
            <v>OTT.</v>
          </cell>
          <cell r="M8" t="str">
            <v>NOV.</v>
          </cell>
          <cell r="N8" t="str">
            <v>DIC.</v>
          </cell>
          <cell r="O8" t="str">
            <v>TOTALE</v>
          </cell>
        </row>
        <row r="9">
          <cell r="A9" t="str">
            <v>(in migliaia di euro)</v>
          </cell>
        </row>
        <row r="11">
          <cell r="A11" t="str">
            <v>R U S S I A</v>
          </cell>
        </row>
        <row r="13">
          <cell r="A13" t="str">
            <v>..         I E II CONTRATTO</v>
          </cell>
          <cell r="C13">
            <v>82610.20659999999</v>
          </cell>
          <cell r="D13">
            <v>66954.867389999607</v>
          </cell>
          <cell r="E13">
            <v>79251.032000000007</v>
          </cell>
          <cell r="F13">
            <v>72272.076000000001</v>
          </cell>
          <cell r="G13">
            <v>73915.364000000001</v>
          </cell>
          <cell r="H13">
            <v>68443.732000000004</v>
          </cell>
          <cell r="I13">
            <v>67633.558999999994</v>
          </cell>
          <cell r="J13">
            <v>45332.650999999998</v>
          </cell>
          <cell r="K13">
            <v>40294.834999999999</v>
          </cell>
          <cell r="L13">
            <v>51719.364000000001</v>
          </cell>
          <cell r="M13">
            <v>63540.099000000002</v>
          </cell>
          <cell r="N13">
            <v>65868.573000000004</v>
          </cell>
          <cell r="O13">
            <v>777836.35898999963</v>
          </cell>
        </row>
        <row r="14">
          <cell r="A14" t="str">
            <v>..         III     CONTRATTO</v>
          </cell>
          <cell r="C14">
            <v>144813.68351672645</v>
          </cell>
          <cell r="D14">
            <v>143500.01713999509</v>
          </cell>
          <cell r="E14">
            <v>127809.13599999998</v>
          </cell>
          <cell r="F14">
            <v>116429.54000000001</v>
          </cell>
          <cell r="G14">
            <v>95915.416000000012</v>
          </cell>
          <cell r="H14">
            <v>100337.23200000002</v>
          </cell>
          <cell r="I14">
            <v>103993.974</v>
          </cell>
          <cell r="J14">
            <v>77677.320000000007</v>
          </cell>
          <cell r="K14">
            <v>68412.75</v>
          </cell>
          <cell r="L14">
            <v>14818.348</v>
          </cell>
          <cell r="M14">
            <v>103555.476</v>
          </cell>
          <cell r="N14">
            <v>125541.935</v>
          </cell>
          <cell r="O14">
            <v>1222804.8276567217</v>
          </cell>
        </row>
        <row r="15">
          <cell r="A15" t="str">
            <v>..         PROMGAS</v>
          </cell>
          <cell r="C15">
            <v>23497.171847986057</v>
          </cell>
          <cell r="D15">
            <v>19942.42997999939</v>
          </cell>
          <cell r="E15">
            <v>21531.887999999999</v>
          </cell>
          <cell r="F15">
            <v>18344.804</v>
          </cell>
          <cell r="G15">
            <v>18426.856</v>
          </cell>
          <cell r="H15">
            <v>17282.624</v>
          </cell>
          <cell r="I15">
            <v>16858.66</v>
          </cell>
          <cell r="J15">
            <v>16570.722000000002</v>
          </cell>
          <cell r="K15">
            <v>16000.341</v>
          </cell>
          <cell r="L15">
            <v>17748.938999999998</v>
          </cell>
          <cell r="M15">
            <v>17206.276999999998</v>
          </cell>
          <cell r="N15">
            <v>17840.824000000001</v>
          </cell>
          <cell r="O15">
            <v>221251.53682798546</v>
          </cell>
        </row>
        <row r="16">
          <cell r="A16" t="str">
            <v>..         ADDIZIONALE</v>
          </cell>
          <cell r="C16">
            <v>2229.0572803900163</v>
          </cell>
          <cell r="D16">
            <v>4201.8006079174111</v>
          </cell>
          <cell r="E16">
            <v>0</v>
          </cell>
          <cell r="F16">
            <v>0</v>
          </cell>
          <cell r="G16">
            <v>0</v>
          </cell>
          <cell r="H16">
            <v>0</v>
          </cell>
          <cell r="I16">
            <v>0</v>
          </cell>
          <cell r="J16">
            <v>0</v>
          </cell>
          <cell r="K16">
            <v>0</v>
          </cell>
          <cell r="L16">
            <v>0</v>
          </cell>
          <cell r="M16">
            <v>0</v>
          </cell>
          <cell r="N16">
            <v>0</v>
          </cell>
          <cell r="O16">
            <v>6430.8578883074279</v>
          </cell>
        </row>
        <row r="17">
          <cell r="A17" t="str">
            <v>T O T A L E  FOB</v>
          </cell>
          <cell r="C17">
            <v>253150.20000000004</v>
          </cell>
          <cell r="D17">
            <v>234599.09999999998</v>
          </cell>
          <cell r="E17">
            <v>228592</v>
          </cell>
          <cell r="F17">
            <v>207046.39999999999</v>
          </cell>
          <cell r="G17">
            <v>188257.69999999998</v>
          </cell>
          <cell r="H17">
            <v>186063.5</v>
          </cell>
          <cell r="I17">
            <v>188486.30000000002</v>
          </cell>
          <cell r="J17">
            <v>139580.70000000001</v>
          </cell>
          <cell r="K17">
            <v>124707.90000000001</v>
          </cell>
          <cell r="L17">
            <v>84286.6</v>
          </cell>
          <cell r="M17">
            <v>184301.9</v>
          </cell>
          <cell r="N17">
            <v>209251.3</v>
          </cell>
          <cell r="O17">
            <v>2228323.6</v>
          </cell>
        </row>
        <row r="18">
          <cell r="A18" t="str">
            <v>..         TAG</v>
          </cell>
          <cell r="C18">
            <v>10394.207709017996</v>
          </cell>
          <cell r="D18">
            <v>10394.207709017994</v>
          </cell>
          <cell r="E18">
            <v>10391.166666666666</v>
          </cell>
          <cell r="F18">
            <v>10391.166666666666</v>
          </cell>
          <cell r="G18">
            <v>10391.166666666666</v>
          </cell>
          <cell r="H18">
            <v>10391.166666666666</v>
          </cell>
          <cell r="I18">
            <v>10391.166666666664</v>
          </cell>
          <cell r="J18">
            <v>10391.166666666668</v>
          </cell>
          <cell r="K18">
            <v>10391.166666666664</v>
          </cell>
          <cell r="L18">
            <v>10391.166666666666</v>
          </cell>
          <cell r="M18">
            <v>10391.166666666668</v>
          </cell>
          <cell r="N18">
            <v>10391.166666666666</v>
          </cell>
          <cell r="O18">
            <v>124700.08208470266</v>
          </cell>
        </row>
        <row r="19">
          <cell r="A19" t="str">
            <v>..         FUEL</v>
          </cell>
          <cell r="C19">
            <v>0</v>
          </cell>
          <cell r="D19">
            <v>0</v>
          </cell>
          <cell r="E19">
            <v>0</v>
          </cell>
          <cell r="F19">
            <v>0</v>
          </cell>
          <cell r="G19">
            <v>0</v>
          </cell>
          <cell r="H19">
            <v>0</v>
          </cell>
          <cell r="I19">
            <v>0</v>
          </cell>
          <cell r="J19">
            <v>0</v>
          </cell>
          <cell r="K19">
            <v>0</v>
          </cell>
          <cell r="L19">
            <v>0</v>
          </cell>
          <cell r="M19">
            <v>0</v>
          </cell>
          <cell r="N19">
            <v>0</v>
          </cell>
          <cell r="O19">
            <v>0</v>
          </cell>
        </row>
        <row r="20">
          <cell r="A20" t="str">
            <v>T O T A L E  CIF</v>
          </cell>
          <cell r="C20">
            <v>263544.40770901804</v>
          </cell>
          <cell r="D20">
            <v>244993.30770901797</v>
          </cell>
          <cell r="E20">
            <v>238983.16666666666</v>
          </cell>
          <cell r="F20">
            <v>217437.56666666665</v>
          </cell>
          <cell r="G20">
            <v>198648.86666666664</v>
          </cell>
          <cell r="H20">
            <v>196454.66666666666</v>
          </cell>
          <cell r="I20">
            <v>198877.46666666667</v>
          </cell>
          <cell r="J20">
            <v>149971.86666666667</v>
          </cell>
          <cell r="K20">
            <v>135099.06666666668</v>
          </cell>
          <cell r="L20">
            <v>94677.766666666677</v>
          </cell>
          <cell r="M20">
            <v>194693.06666666665</v>
          </cell>
          <cell r="N20">
            <v>219642.46666666665</v>
          </cell>
          <cell r="O20">
            <v>2353023.6820847029</v>
          </cell>
        </row>
        <row r="21">
          <cell r="A21" t="str">
            <v>..         DIFF. CAMBIO</v>
          </cell>
        </row>
        <row r="22">
          <cell r="A22" t="str">
            <v>TOTALE  RUSSIA</v>
          </cell>
          <cell r="C22">
            <v>263544.40770901804</v>
          </cell>
          <cell r="D22">
            <v>244993.30770901797</v>
          </cell>
          <cell r="E22">
            <v>238983.16666666666</v>
          </cell>
          <cell r="F22">
            <v>217437.56666666665</v>
          </cell>
          <cell r="G22">
            <v>198648.86666666664</v>
          </cell>
          <cell r="H22">
            <v>196454.66666666666</v>
          </cell>
          <cell r="I22">
            <v>198877.46666666667</v>
          </cell>
          <cell r="J22">
            <v>149971.86666666667</v>
          </cell>
          <cell r="K22">
            <v>135099.06666666668</v>
          </cell>
          <cell r="L22">
            <v>94677.766666666677</v>
          </cell>
          <cell r="M22">
            <v>194693.06666666665</v>
          </cell>
          <cell r="N22">
            <v>219642.46666666665</v>
          </cell>
          <cell r="O22">
            <v>2353023.6820847029</v>
          </cell>
        </row>
        <row r="25">
          <cell r="A25" t="str">
            <v>O L A N D A</v>
          </cell>
        </row>
        <row r="27">
          <cell r="A27" t="str">
            <v>..          ACQUISTO GASUNIE 2</v>
          </cell>
          <cell r="C27">
            <v>74475.393970000005</v>
          </cell>
          <cell r="D27">
            <v>66311.840830000001</v>
          </cell>
          <cell r="E27">
            <v>69325</v>
          </cell>
          <cell r="F27">
            <v>60486</v>
          </cell>
          <cell r="G27">
            <v>64241</v>
          </cell>
          <cell r="H27">
            <v>42450</v>
          </cell>
          <cell r="I27">
            <v>30920</v>
          </cell>
          <cell r="J27">
            <v>34662</v>
          </cell>
          <cell r="K27">
            <v>45451</v>
          </cell>
          <cell r="L27">
            <v>47763</v>
          </cell>
          <cell r="M27">
            <v>57558</v>
          </cell>
          <cell r="N27">
            <v>62238</v>
          </cell>
          <cell r="O27">
            <v>655881.23479999998</v>
          </cell>
        </row>
        <row r="29">
          <cell r="A29" t="str">
            <v>..          ACQUISTO GASUNIE 3</v>
          </cell>
          <cell r="C29">
            <v>24378.511449999998</v>
          </cell>
          <cell r="D29">
            <v>22653.604350000001</v>
          </cell>
          <cell r="E29">
            <v>19824</v>
          </cell>
          <cell r="F29">
            <v>12434</v>
          </cell>
          <cell r="G29">
            <v>9897</v>
          </cell>
          <cell r="H29">
            <v>9635</v>
          </cell>
          <cell r="I29">
            <v>9345</v>
          </cell>
          <cell r="J29">
            <v>8225</v>
          </cell>
          <cell r="K29">
            <v>9255</v>
          </cell>
          <cell r="L29">
            <v>31508</v>
          </cell>
          <cell r="M29">
            <v>27311</v>
          </cell>
          <cell r="N29">
            <v>31521</v>
          </cell>
          <cell r="O29">
            <v>215987.1158</v>
          </cell>
        </row>
        <row r="31">
          <cell r="A31" t="str">
            <v>..          TENP (Germania)</v>
          </cell>
          <cell r="C31">
            <v>3425.4215299999996</v>
          </cell>
          <cell r="D31">
            <v>3425.4215299999996</v>
          </cell>
          <cell r="E31">
            <v>3425.4215299999996</v>
          </cell>
          <cell r="F31">
            <v>3425.4215299999996</v>
          </cell>
          <cell r="G31">
            <v>1968</v>
          </cell>
          <cell r="H31">
            <v>1888</v>
          </cell>
          <cell r="I31">
            <v>4156</v>
          </cell>
          <cell r="J31">
            <v>4152</v>
          </cell>
          <cell r="K31">
            <v>5380</v>
          </cell>
          <cell r="L31">
            <v>6750</v>
          </cell>
          <cell r="M31">
            <v>6750</v>
          </cell>
          <cell r="N31">
            <v>6750</v>
          </cell>
          <cell r="O31">
            <v>51495.686119999998</v>
          </cell>
        </row>
        <row r="32">
          <cell r="A32" t="str">
            <v>..          TRANSIT (Svizzera)</v>
          </cell>
          <cell r="C32">
            <v>4395.5922007111185</v>
          </cell>
          <cell r="D32">
            <v>4437.4694125299757</v>
          </cell>
          <cell r="E32">
            <v>4209</v>
          </cell>
          <cell r="F32">
            <v>3995</v>
          </cell>
          <cell r="G32">
            <v>2376</v>
          </cell>
          <cell r="H32">
            <v>1911</v>
          </cell>
          <cell r="I32">
            <v>2322</v>
          </cell>
          <cell r="J32">
            <v>2442</v>
          </cell>
          <cell r="K32">
            <v>3349</v>
          </cell>
          <cell r="L32">
            <v>3749</v>
          </cell>
          <cell r="M32">
            <v>3852</v>
          </cell>
          <cell r="N32">
            <v>3910</v>
          </cell>
          <cell r="O32">
            <v>40948.061613241094</v>
          </cell>
        </row>
        <row r="33">
          <cell r="A33" t="str">
            <v>T O T A L E  CIF</v>
          </cell>
          <cell r="C33">
            <v>106674.91915071111</v>
          </cell>
          <cell r="D33">
            <v>96828.336122529974</v>
          </cell>
          <cell r="E33">
            <v>96783.421529999992</v>
          </cell>
          <cell r="F33">
            <v>80340.421529999992</v>
          </cell>
          <cell r="G33">
            <v>78482</v>
          </cell>
          <cell r="H33">
            <v>55884</v>
          </cell>
          <cell r="I33">
            <v>46743</v>
          </cell>
          <cell r="J33">
            <v>49481</v>
          </cell>
          <cell r="K33">
            <v>63435</v>
          </cell>
          <cell r="L33">
            <v>89770</v>
          </cell>
          <cell r="M33">
            <v>95471</v>
          </cell>
          <cell r="N33">
            <v>104419</v>
          </cell>
          <cell r="O33">
            <v>964312.09833324107</v>
          </cell>
        </row>
        <row r="34">
          <cell r="A34" t="str">
            <v>..          DIFF. CAMBIO</v>
          </cell>
          <cell r="C34">
            <v>0</v>
          </cell>
          <cell r="O34">
            <v>0</v>
          </cell>
        </row>
        <row r="35">
          <cell r="A35" t="str">
            <v>TOTALE  OLANDA</v>
          </cell>
          <cell r="C35">
            <v>106674.91915071111</v>
          </cell>
          <cell r="D35">
            <v>96828.336122529974</v>
          </cell>
          <cell r="E35">
            <v>96783.421529999992</v>
          </cell>
          <cell r="F35">
            <v>80340.421529999992</v>
          </cell>
          <cell r="G35">
            <v>78482</v>
          </cell>
          <cell r="H35">
            <v>55884</v>
          </cell>
          <cell r="I35">
            <v>46743</v>
          </cell>
          <cell r="J35">
            <v>49481</v>
          </cell>
          <cell r="K35">
            <v>63435</v>
          </cell>
          <cell r="L35">
            <v>89770</v>
          </cell>
          <cell r="M35">
            <v>95471</v>
          </cell>
          <cell r="N35">
            <v>104419</v>
          </cell>
          <cell r="O35">
            <v>964312.09833324107</v>
          </cell>
        </row>
        <row r="38">
          <cell r="A38" t="str">
            <v>A L G E R I A</v>
          </cell>
        </row>
        <row r="40">
          <cell r="A40" t="str">
            <v>..          I TRANCHE</v>
          </cell>
          <cell r="C40">
            <v>137309.81512000001</v>
          </cell>
          <cell r="D40">
            <v>94691.135194614413</v>
          </cell>
          <cell r="E40">
            <v>153270.20501939996</v>
          </cell>
          <cell r="F40">
            <v>72725.217971280013</v>
          </cell>
          <cell r="G40">
            <v>50619.708672000015</v>
          </cell>
          <cell r="H40">
            <v>76126.760939999993</v>
          </cell>
          <cell r="I40">
            <v>52657.863781250002</v>
          </cell>
          <cell r="J40">
            <v>38565.414135359999</v>
          </cell>
          <cell r="K40">
            <v>44598.431079999995</v>
          </cell>
          <cell r="L40">
            <v>48092.734223040003</v>
          </cell>
          <cell r="M40">
            <v>78374.518810739988</v>
          </cell>
          <cell r="N40">
            <v>87564.436607099982</v>
          </cell>
          <cell r="O40">
            <v>934596.24155478447</v>
          </cell>
        </row>
        <row r="41">
          <cell r="A41" t="str">
            <v>..          II TRANCHE</v>
          </cell>
          <cell r="C41">
            <v>67043.625272797319</v>
          </cell>
          <cell r="D41">
            <v>86264.495619902722</v>
          </cell>
          <cell r="E41">
            <v>42891.380553000003</v>
          </cell>
          <cell r="F41">
            <v>63096.406621920003</v>
          </cell>
          <cell r="G41">
            <v>25057.4210208</v>
          </cell>
          <cell r="H41">
            <v>30392.703390800008</v>
          </cell>
          <cell r="I41">
            <v>29864.9684844</v>
          </cell>
          <cell r="J41">
            <v>15863.524445860001</v>
          </cell>
          <cell r="K41">
            <v>39838.118184899991</v>
          </cell>
          <cell r="L41">
            <v>41840.967032639994</v>
          </cell>
          <cell r="M41">
            <v>69919.53839804999</v>
          </cell>
          <cell r="N41">
            <v>74664.729390140012</v>
          </cell>
          <cell r="O41">
            <v>586737.87841521006</v>
          </cell>
        </row>
        <row r="42">
          <cell r="A42" t="str">
            <v>..          ACQ. AGGIUN.</v>
          </cell>
          <cell r="O42">
            <v>0</v>
          </cell>
        </row>
        <row r="43">
          <cell r="A43" t="str">
            <v>..          FISCALITA' pagata</v>
          </cell>
          <cell r="C43">
            <v>7228.3378511270221</v>
          </cell>
          <cell r="D43">
            <v>8582.4286770122344</v>
          </cell>
          <cell r="E43">
            <v>5051.2</v>
          </cell>
          <cell r="F43">
            <v>3484.4000000000005</v>
          </cell>
          <cell r="G43">
            <v>1910.8000000000002</v>
          </cell>
          <cell r="H43">
            <v>2697.6000000000004</v>
          </cell>
          <cell r="I43">
            <v>2088.1</v>
          </cell>
          <cell r="J43">
            <v>1428.7</v>
          </cell>
          <cell r="K43">
            <v>2198</v>
          </cell>
          <cell r="L43">
            <v>2270.1</v>
          </cell>
          <cell r="M43">
            <v>3783.5</v>
          </cell>
          <cell r="N43">
            <v>4107.8</v>
          </cell>
          <cell r="O43">
            <v>44830.966528139259</v>
          </cell>
        </row>
        <row r="44">
          <cell r="A44" t="str">
            <v>T O T A L E  FOB</v>
          </cell>
          <cell r="C44">
            <v>211581.69999999998</v>
          </cell>
          <cell r="D44">
            <v>189538</v>
          </cell>
          <cell r="E44">
            <v>201212.80000000002</v>
          </cell>
          <cell r="F44">
            <v>139306</v>
          </cell>
          <cell r="G44">
            <v>77587.900000000009</v>
          </cell>
          <cell r="H44">
            <v>109217.1</v>
          </cell>
          <cell r="I44">
            <v>84611</v>
          </cell>
          <cell r="J44">
            <v>55857.599999999999</v>
          </cell>
          <cell r="K44">
            <v>86634.5</v>
          </cell>
          <cell r="L44">
            <v>92203.8</v>
          </cell>
          <cell r="M44">
            <v>152077.5</v>
          </cell>
          <cell r="N44">
            <v>166336.89999999997</v>
          </cell>
          <cell r="O44">
            <v>1566165.1</v>
          </cell>
        </row>
        <row r="45">
          <cell r="A45" t="str">
            <v>..          TTPC  TUNISIA</v>
          </cell>
          <cell r="C45">
            <v>13129.902688970071</v>
          </cell>
          <cell r="D45">
            <v>13058.799399465477</v>
          </cell>
          <cell r="E45">
            <v>13011.290943999998</v>
          </cell>
          <cell r="F45">
            <v>12241.615872000002</v>
          </cell>
          <cell r="G45">
            <v>12241.615872000002</v>
          </cell>
          <cell r="H45">
            <v>12241.615872000002</v>
          </cell>
          <cell r="I45">
            <v>13724.688</v>
          </cell>
          <cell r="J45">
            <v>13724.688</v>
          </cell>
          <cell r="K45">
            <v>13724.688</v>
          </cell>
          <cell r="L45">
            <v>13499.471999999998</v>
          </cell>
          <cell r="M45">
            <v>13499.471999999998</v>
          </cell>
          <cell r="N45">
            <v>13499.471999999998</v>
          </cell>
          <cell r="O45">
            <v>157597.32064843553</v>
          </cell>
        </row>
        <row r="46">
          <cell r="A46" t="str">
            <v>..          TMPC  CANALE</v>
          </cell>
          <cell r="C46">
            <v>8889.6397135746047</v>
          </cell>
          <cell r="D46">
            <v>8622.4369157795627</v>
          </cell>
          <cell r="E46">
            <v>8626.4120000000003</v>
          </cell>
          <cell r="F46">
            <v>8116.1560000000018</v>
          </cell>
          <cell r="G46">
            <v>8116.1560000000018</v>
          </cell>
          <cell r="H46">
            <v>8116.1560000000018</v>
          </cell>
          <cell r="I46">
            <v>7935.9309999999996</v>
          </cell>
          <cell r="J46">
            <v>7935.9309999999996</v>
          </cell>
          <cell r="K46">
            <v>7935.9309999999996</v>
          </cell>
          <cell r="L46">
            <v>9372.2889999999989</v>
          </cell>
          <cell r="M46">
            <v>9372.2889999999989</v>
          </cell>
          <cell r="N46">
            <v>9372.2889999999989</v>
          </cell>
          <cell r="O46">
            <v>102411.61662935418</v>
          </cell>
        </row>
        <row r="47">
          <cell r="A47" t="str">
            <v>T O T A L E  CIF</v>
          </cell>
          <cell r="C47">
            <v>233601.24240254465</v>
          </cell>
          <cell r="D47">
            <v>211219.23631524504</v>
          </cell>
          <cell r="E47">
            <v>222850.50294400004</v>
          </cell>
          <cell r="F47">
            <v>159663.77187199998</v>
          </cell>
          <cell r="G47">
            <v>97945.671872000021</v>
          </cell>
          <cell r="H47">
            <v>129574.871872</v>
          </cell>
          <cell r="I47">
            <v>106271.61899999999</v>
          </cell>
          <cell r="J47">
            <v>77518.218999999997</v>
          </cell>
          <cell r="K47">
            <v>108295.11899999999</v>
          </cell>
          <cell r="L47">
            <v>115075.561</v>
          </cell>
          <cell r="M47">
            <v>174949.261</v>
          </cell>
          <cell r="N47">
            <v>189208.66099999996</v>
          </cell>
          <cell r="O47">
            <v>1826174.0372777898</v>
          </cell>
        </row>
        <row r="48">
          <cell r="A48" t="str">
            <v>..          FISCALITA' natura (ricavo-costo)</v>
          </cell>
          <cell r="C48">
            <v>3516.710713891453</v>
          </cell>
          <cell r="D48">
            <v>780.53014326250309</v>
          </cell>
          <cell r="E48">
            <v>4936.3999999999996</v>
          </cell>
          <cell r="F48">
            <v>3372.0000000000005</v>
          </cell>
          <cell r="G48">
            <v>1910.8000000000002</v>
          </cell>
          <cell r="H48">
            <v>2697.6000000000004</v>
          </cell>
          <cell r="I48">
            <v>2088.1</v>
          </cell>
          <cell r="J48">
            <v>1318.8</v>
          </cell>
          <cell r="K48">
            <v>2088.1</v>
          </cell>
          <cell r="L48">
            <v>2270.1</v>
          </cell>
          <cell r="M48">
            <v>3675.4</v>
          </cell>
          <cell r="N48">
            <v>3999.7</v>
          </cell>
          <cell r="O48">
            <v>32654.240857153956</v>
          </cell>
        </row>
        <row r="49">
          <cell r="A49" t="str">
            <v>TOTALE  ALGERIA</v>
          </cell>
          <cell r="C49">
            <v>237117.95311643611</v>
          </cell>
          <cell r="D49">
            <v>211999.76645850754</v>
          </cell>
          <cell r="E49">
            <v>227786.90294400003</v>
          </cell>
          <cell r="F49">
            <v>163035.77187199998</v>
          </cell>
          <cell r="G49">
            <v>99856.471872000024</v>
          </cell>
          <cell r="H49">
            <v>132272.47187199999</v>
          </cell>
          <cell r="I49">
            <v>108359.719</v>
          </cell>
          <cell r="J49">
            <v>78837.019</v>
          </cell>
          <cell r="K49">
            <v>110383.219</v>
          </cell>
          <cell r="L49">
            <v>117345.66100000001</v>
          </cell>
          <cell r="M49">
            <v>178624.66099999999</v>
          </cell>
          <cell r="N49">
            <v>193208.36099999998</v>
          </cell>
          <cell r="O49">
            <v>1858828.2781349437</v>
          </cell>
        </row>
        <row r="52">
          <cell r="A52" t="str">
            <v>MARE DEL NORD</v>
          </cell>
        </row>
        <row r="54">
          <cell r="A54" t="str">
            <v>..          ACQUISTO</v>
          </cell>
          <cell r="C54">
            <v>49683.7626500896</v>
          </cell>
          <cell r="D54">
            <v>42997.213029214508</v>
          </cell>
          <cell r="E54">
            <v>45596.264000000003</v>
          </cell>
          <cell r="F54">
            <v>40535.936000000009</v>
          </cell>
          <cell r="G54">
            <v>40670.816000000006</v>
          </cell>
          <cell r="H54">
            <v>35761.184000000001</v>
          </cell>
          <cell r="I54">
            <v>36256.01</v>
          </cell>
          <cell r="J54">
            <v>31743.516</v>
          </cell>
          <cell r="K54">
            <v>35586.718999999997</v>
          </cell>
          <cell r="L54">
            <v>60147.921000000002</v>
          </cell>
          <cell r="M54">
            <v>59834.430999999997</v>
          </cell>
          <cell r="N54">
            <v>63459.023999999998</v>
          </cell>
          <cell r="O54">
            <v>542272.7966793041</v>
          </cell>
        </row>
        <row r="55">
          <cell r="A55" t="str">
            <v>..              (Francia)</v>
          </cell>
          <cell r="C55">
            <v>4690.9129499999999</v>
          </cell>
          <cell r="D55">
            <v>4690.6915300000001</v>
          </cell>
          <cell r="E55">
            <v>4690.6915300000001</v>
          </cell>
          <cell r="F55">
            <v>4690.6915300000001</v>
          </cell>
          <cell r="G55">
            <v>4690.6915300000001</v>
          </cell>
          <cell r="H55">
            <v>4690.6915300000001</v>
          </cell>
          <cell r="I55">
            <v>4690.6915300000001</v>
          </cell>
          <cell r="J55">
            <v>4690.6915300000001</v>
          </cell>
          <cell r="K55">
            <v>4690.6915300000001</v>
          </cell>
          <cell r="L55">
            <v>7036</v>
          </cell>
          <cell r="M55">
            <v>7036</v>
          </cell>
          <cell r="N55">
            <v>7036</v>
          </cell>
          <cell r="O55">
            <v>63324.445189999999</v>
          </cell>
        </row>
        <row r="56">
          <cell r="A56" t="str">
            <v>..          TRANSIT (Svizzera)</v>
          </cell>
          <cell r="C56">
            <v>393.47114289215511</v>
          </cell>
          <cell r="D56">
            <v>376.89019430493204</v>
          </cell>
          <cell r="E56">
            <v>467</v>
          </cell>
          <cell r="F56">
            <v>536</v>
          </cell>
          <cell r="G56">
            <v>544</v>
          </cell>
          <cell r="H56">
            <v>506</v>
          </cell>
          <cell r="I56">
            <v>919</v>
          </cell>
          <cell r="J56">
            <v>809</v>
          </cell>
          <cell r="K56">
            <v>683</v>
          </cell>
          <cell r="L56">
            <v>1310</v>
          </cell>
          <cell r="M56">
            <v>1232</v>
          </cell>
          <cell r="N56">
            <v>1188</v>
          </cell>
          <cell r="O56">
            <v>8964.361337197086</v>
          </cell>
        </row>
        <row r="57">
          <cell r="A57" t="str">
            <v>T O T A L E  CIF</v>
          </cell>
          <cell r="C57">
            <v>54768.146742981757</v>
          </cell>
          <cell r="D57">
            <v>48064.794753519447</v>
          </cell>
          <cell r="E57">
            <v>50753.955530000007</v>
          </cell>
          <cell r="F57">
            <v>45762.627530000012</v>
          </cell>
          <cell r="G57">
            <v>45905.507530000003</v>
          </cell>
          <cell r="H57">
            <v>40957.875530000005</v>
          </cell>
          <cell r="I57">
            <v>41865.701530000006</v>
          </cell>
          <cell r="J57">
            <v>37243.20753</v>
          </cell>
          <cell r="K57">
            <v>40960.410529999994</v>
          </cell>
          <cell r="L57">
            <v>68493.921000000002</v>
          </cell>
          <cell r="M57">
            <v>68102.430999999997</v>
          </cell>
          <cell r="N57">
            <v>71683.024000000005</v>
          </cell>
          <cell r="O57">
            <v>614561.60320650123</v>
          </cell>
        </row>
        <row r="58">
          <cell r="A58" t="str">
            <v>..          DIFF. CAMBIO</v>
          </cell>
          <cell r="O58">
            <v>0</v>
          </cell>
        </row>
        <row r="59">
          <cell r="A59" t="str">
            <v>TOTALE  MARE DEL NORD</v>
          </cell>
          <cell r="C59">
            <v>54768.146742981757</v>
          </cell>
          <cell r="D59">
            <v>48064.794753519447</v>
          </cell>
          <cell r="E59">
            <v>50753.955530000007</v>
          </cell>
          <cell r="F59">
            <v>45762.627530000012</v>
          </cell>
          <cell r="G59">
            <v>45905.507530000003</v>
          </cell>
          <cell r="H59">
            <v>40957.875530000005</v>
          </cell>
          <cell r="I59">
            <v>41865.701530000006</v>
          </cell>
          <cell r="J59">
            <v>37243.20753</v>
          </cell>
          <cell r="K59">
            <v>40960.410529999994</v>
          </cell>
          <cell r="L59">
            <v>68493.921000000002</v>
          </cell>
          <cell r="M59">
            <v>68102.430999999997</v>
          </cell>
          <cell r="N59">
            <v>71683.024000000005</v>
          </cell>
          <cell r="O59">
            <v>614561.60320650123</v>
          </cell>
        </row>
        <row r="62">
          <cell r="A62" t="str">
            <v>AGIP UK</v>
          </cell>
        </row>
        <row r="64">
          <cell r="A64" t="str">
            <v>..          ACQUISTO</v>
          </cell>
          <cell r="G64">
            <v>1436.4749999999999</v>
          </cell>
          <cell r="H64">
            <v>1378.6949999999999</v>
          </cell>
          <cell r="I64">
            <v>980.8</v>
          </cell>
          <cell r="J64">
            <v>1072</v>
          </cell>
          <cell r="K64">
            <v>1374.4</v>
          </cell>
          <cell r="O64">
            <v>6242.3700000000008</v>
          </cell>
        </row>
        <row r="66">
          <cell r="A66" t="str">
            <v>..          RUHRGAS (Germania)</v>
          </cell>
          <cell r="G66">
            <v>20</v>
          </cell>
          <cell r="H66">
            <v>20</v>
          </cell>
          <cell r="I66">
            <v>20</v>
          </cell>
          <cell r="J66">
            <v>20</v>
          </cell>
          <cell r="K66">
            <v>20</v>
          </cell>
          <cell r="O66">
            <v>100</v>
          </cell>
        </row>
        <row r="67">
          <cell r="A67" t="str">
            <v>..          TENP (Germania)</v>
          </cell>
          <cell r="G67">
            <v>83</v>
          </cell>
          <cell r="H67">
            <v>108</v>
          </cell>
          <cell r="I67">
            <v>217</v>
          </cell>
          <cell r="J67">
            <v>221</v>
          </cell>
          <cell r="K67">
            <v>290</v>
          </cell>
          <cell r="O67">
            <v>919</v>
          </cell>
        </row>
        <row r="68">
          <cell r="A68" t="str">
            <v>..          TRANSIT (Svizzera)</v>
          </cell>
          <cell r="G68">
            <v>108.88400000000001</v>
          </cell>
          <cell r="H68">
            <v>156.31200000000004</v>
          </cell>
          <cell r="I68">
            <v>183.92800000000003</v>
          </cell>
          <cell r="J68">
            <v>149.40000000000003</v>
          </cell>
          <cell r="K68">
            <v>156.70400000000004</v>
          </cell>
          <cell r="O68">
            <v>755.22800000000018</v>
          </cell>
        </row>
        <row r="69">
          <cell r="A69" t="str">
            <v>T O T A L E AGIP UK</v>
          </cell>
          <cell r="G69">
            <v>1648.3589999999999</v>
          </cell>
          <cell r="H69">
            <v>1663.0070000000001</v>
          </cell>
          <cell r="I69">
            <v>1401.7280000000001</v>
          </cell>
          <cell r="J69">
            <v>1462.4</v>
          </cell>
          <cell r="K69">
            <v>1841.104</v>
          </cell>
          <cell r="O69">
            <v>8016.5980000000009</v>
          </cell>
        </row>
        <row r="72">
          <cell r="A72" t="str">
            <v xml:space="preserve">G N L </v>
          </cell>
        </row>
        <row r="74">
          <cell r="A74" t="str">
            <v>..          ACQUISTO</v>
          </cell>
          <cell r="C74">
            <v>21307.728679214502</v>
          </cell>
          <cell r="D74">
            <v>19985.322250784291</v>
          </cell>
          <cell r="E74">
            <v>16816.104848084724</v>
          </cell>
          <cell r="F74">
            <v>18317.655377505576</v>
          </cell>
          <cell r="G74">
            <v>22022.796102035365</v>
          </cell>
          <cell r="H74">
            <v>18143.548970796863</v>
          </cell>
          <cell r="I74">
            <v>13815.301839558368</v>
          </cell>
          <cell r="J74">
            <v>13815.301839558368</v>
          </cell>
          <cell r="K74">
            <v>7793.4942624769956</v>
          </cell>
          <cell r="L74">
            <v>7602.4942624769956</v>
          </cell>
          <cell r="M74">
            <v>5486.3706968577471</v>
          </cell>
          <cell r="N74">
            <v>9395.6178280962449</v>
          </cell>
          <cell r="O74">
            <v>174501.73695744606</v>
          </cell>
        </row>
        <row r="75">
          <cell r="A75" t="str">
            <v>..          TRASPORTO</v>
          </cell>
          <cell r="C75">
            <v>3037.2720399999998</v>
          </cell>
          <cell r="D75">
            <v>3079.5484649999999</v>
          </cell>
          <cell r="E75">
            <v>2009</v>
          </cell>
          <cell r="F75">
            <v>3035</v>
          </cell>
          <cell r="G75">
            <v>3653</v>
          </cell>
          <cell r="H75">
            <v>2866</v>
          </cell>
          <cell r="I75">
            <v>2528</v>
          </cell>
          <cell r="J75">
            <v>2528</v>
          </cell>
          <cell r="K75">
            <v>1539</v>
          </cell>
          <cell r="L75">
            <v>1730</v>
          </cell>
          <cell r="M75">
            <v>1513</v>
          </cell>
          <cell r="N75">
            <v>2270</v>
          </cell>
          <cell r="O75">
            <v>29787.820505</v>
          </cell>
        </row>
        <row r="76">
          <cell r="A76" t="str">
            <v>..          RIGASSIFICAZIONE</v>
          </cell>
          <cell r="C76">
            <v>1563</v>
          </cell>
          <cell r="D76">
            <v>1544</v>
          </cell>
          <cell r="E76">
            <v>1416</v>
          </cell>
          <cell r="F76">
            <v>1508</v>
          </cell>
          <cell r="G76">
            <v>1615</v>
          </cell>
          <cell r="H76">
            <v>1485</v>
          </cell>
          <cell r="I76">
            <v>1403</v>
          </cell>
          <cell r="J76">
            <v>1403</v>
          </cell>
          <cell r="K76">
            <v>1223</v>
          </cell>
          <cell r="L76">
            <v>1223</v>
          </cell>
          <cell r="M76">
            <v>1174</v>
          </cell>
          <cell r="N76">
            <v>1305</v>
          </cell>
          <cell r="O76">
            <v>16862</v>
          </cell>
        </row>
        <row r="78">
          <cell r="A78" t="str">
            <v>TOTALE  GNL</v>
          </cell>
          <cell r="C78">
            <v>25908.000719214502</v>
          </cell>
          <cell r="D78">
            <v>24608.870715784291</v>
          </cell>
          <cell r="E78">
            <v>20241.104848084724</v>
          </cell>
          <cell r="F78">
            <v>22860.655377505576</v>
          </cell>
          <cell r="G78">
            <v>27290.796102035365</v>
          </cell>
          <cell r="H78">
            <v>22494.548970796863</v>
          </cell>
          <cell r="I78">
            <v>17746.301839558368</v>
          </cell>
          <cell r="J78">
            <v>17746.301839558368</v>
          </cell>
          <cell r="K78">
            <v>10555.494262476996</v>
          </cell>
          <cell r="L78">
            <v>10555.494262476996</v>
          </cell>
          <cell r="M78">
            <v>8173.3706968577471</v>
          </cell>
          <cell r="N78">
            <v>12970.617828096245</v>
          </cell>
          <cell r="O78">
            <v>221151.55746244607</v>
          </cell>
        </row>
        <row r="80">
          <cell r="A80" t="str">
            <v>GNL PER SPAGNA</v>
          </cell>
          <cell r="O80">
            <v>0</v>
          </cell>
        </row>
        <row r="81">
          <cell r="O81">
            <v>0</v>
          </cell>
        </row>
        <row r="82">
          <cell r="A82" t="str">
            <v>..          ACQUISTO</v>
          </cell>
          <cell r="F82">
            <v>2776</v>
          </cell>
          <cell r="I82">
            <v>2539</v>
          </cell>
          <cell r="J82">
            <v>2561</v>
          </cell>
          <cell r="K82">
            <v>2567</v>
          </cell>
          <cell r="L82">
            <v>5083</v>
          </cell>
          <cell r="M82">
            <v>5190</v>
          </cell>
          <cell r="N82">
            <v>5295</v>
          </cell>
          <cell r="O82">
            <v>26011</v>
          </cell>
        </row>
        <row r="83">
          <cell r="A83" t="str">
            <v>..          TRASPORTO</v>
          </cell>
          <cell r="F83">
            <v>2360.4000000000005</v>
          </cell>
          <cell r="I83">
            <v>2307.9</v>
          </cell>
          <cell r="J83">
            <v>2307.9</v>
          </cell>
          <cell r="K83">
            <v>2307.9</v>
          </cell>
          <cell r="L83">
            <v>2702.5</v>
          </cell>
          <cell r="M83">
            <v>2702.5</v>
          </cell>
          <cell r="N83">
            <v>2702.5</v>
          </cell>
          <cell r="O83">
            <v>17391.599999999999</v>
          </cell>
        </row>
        <row r="84">
          <cell r="A84" t="str">
            <v>TOTALE  GNL</v>
          </cell>
          <cell r="F84">
            <v>5136.4000000000005</v>
          </cell>
          <cell r="I84">
            <v>4846.8999999999996</v>
          </cell>
          <cell r="J84">
            <v>4868.8999999999996</v>
          </cell>
          <cell r="K84">
            <v>4874.8999999999996</v>
          </cell>
          <cell r="L84">
            <v>7785.5</v>
          </cell>
          <cell r="M84">
            <v>7892.5</v>
          </cell>
          <cell r="N84">
            <v>7997.5</v>
          </cell>
          <cell r="O84">
            <v>43402.6</v>
          </cell>
        </row>
        <row r="85">
          <cell r="A85" t="str">
            <v>AGIP</v>
          </cell>
          <cell r="C85">
            <v>154240</v>
          </cell>
          <cell r="D85">
            <v>133263</v>
          </cell>
          <cell r="E85">
            <v>150304</v>
          </cell>
          <cell r="F85">
            <v>111284</v>
          </cell>
          <cell r="G85">
            <v>99025</v>
          </cell>
          <cell r="H85">
            <v>88197</v>
          </cell>
          <cell r="I85">
            <v>97802</v>
          </cell>
          <cell r="J85">
            <v>99467</v>
          </cell>
          <cell r="K85">
            <v>109755</v>
          </cell>
          <cell r="L85">
            <v>120564</v>
          </cell>
          <cell r="M85">
            <v>141773</v>
          </cell>
          <cell r="N85">
            <v>150009</v>
          </cell>
          <cell r="O85">
            <v>1455683</v>
          </cell>
        </row>
        <row r="86">
          <cell r="A86" t="str">
            <v>TERZI ITALIA E STOGIT</v>
          </cell>
          <cell r="C86">
            <v>2074</v>
          </cell>
          <cell r="D86">
            <v>2203</v>
          </cell>
          <cell r="E86">
            <v>1838.346</v>
          </cell>
          <cell r="F86">
            <v>1221</v>
          </cell>
          <cell r="G86">
            <v>1199</v>
          </cell>
          <cell r="H86">
            <v>1191</v>
          </cell>
          <cell r="I86">
            <v>1187</v>
          </cell>
          <cell r="J86">
            <v>1187</v>
          </cell>
          <cell r="K86">
            <v>1186</v>
          </cell>
          <cell r="L86">
            <v>1187</v>
          </cell>
          <cell r="M86">
            <v>1210</v>
          </cell>
          <cell r="N86">
            <v>1234</v>
          </cell>
          <cell r="O86">
            <v>16917.345999999998</v>
          </cell>
        </row>
        <row r="87">
          <cell r="A87" t="str">
            <v>RIMANENZE</v>
          </cell>
          <cell r="C87">
            <v>274619.55823590746</v>
          </cell>
          <cell r="D87">
            <v>0</v>
          </cell>
          <cell r="E87">
            <v>0</v>
          </cell>
          <cell r="F87">
            <v>-58074.911580313252</v>
          </cell>
          <cell r="G87">
            <v>-102007.35189137705</v>
          </cell>
          <cell r="H87">
            <v>-116137.87850583829</v>
          </cell>
          <cell r="I87">
            <v>-87100.422715681678</v>
          </cell>
          <cell r="J87">
            <v>-77425.252337225538</v>
          </cell>
          <cell r="K87">
            <v>-19362.28541170049</v>
          </cell>
          <cell r="L87">
            <v>0</v>
          </cell>
          <cell r="M87">
            <v>13151.064921827416</v>
          </cell>
          <cell r="N87">
            <v>105459.35712517188</v>
          </cell>
          <cell r="O87">
            <v>-66878.122159229577</v>
          </cell>
        </row>
        <row r="88">
          <cell r="A88" t="str">
            <v>STOCCAGGI ITALIA</v>
          </cell>
          <cell r="C88">
            <v>16640.315999999999</v>
          </cell>
          <cell r="D88">
            <v>126306.80605931301</v>
          </cell>
          <cell r="E88">
            <v>-132736.61334079065</v>
          </cell>
          <cell r="F88">
            <v>0</v>
          </cell>
          <cell r="G88">
            <v>0</v>
          </cell>
          <cell r="H88">
            <v>0</v>
          </cell>
          <cell r="I88">
            <v>0</v>
          </cell>
          <cell r="J88">
            <v>0</v>
          </cell>
          <cell r="K88">
            <v>0</v>
          </cell>
          <cell r="L88">
            <v>0</v>
          </cell>
          <cell r="M88">
            <v>0</v>
          </cell>
          <cell r="N88">
            <v>0</v>
          </cell>
          <cell r="O88">
            <v>10210.508718522353</v>
          </cell>
        </row>
        <row r="89">
          <cell r="A89" t="str">
            <v>ACQUISTI PER MERCATO TOTALE</v>
          </cell>
        </row>
        <row r="90">
          <cell r="A90" t="str">
            <v>con agip</v>
          </cell>
          <cell r="C90" t="str">
            <v>GEN.</v>
          </cell>
          <cell r="D90" t="str">
            <v>FEB.</v>
          </cell>
          <cell r="E90" t="str">
            <v>MAR.</v>
          </cell>
          <cell r="F90" t="str">
            <v>APR.</v>
          </cell>
          <cell r="G90" t="str">
            <v>MAG.</v>
          </cell>
          <cell r="H90" t="str">
            <v>GIU.</v>
          </cell>
          <cell r="I90" t="str">
            <v>LUG.</v>
          </cell>
          <cell r="J90" t="str">
            <v>AGO.</v>
          </cell>
          <cell r="K90" t="str">
            <v>SET.</v>
          </cell>
          <cell r="L90" t="str">
            <v>OTT.</v>
          </cell>
          <cell r="M90" t="str">
            <v>NOV.</v>
          </cell>
          <cell r="N90" t="str">
            <v>DIC.</v>
          </cell>
          <cell r="O90" t="str">
            <v>TOTALE</v>
          </cell>
        </row>
        <row r="91">
          <cell r="A91" t="str">
            <v>TOTALE COSTI FOB</v>
          </cell>
          <cell r="C91">
            <v>783663.03714210144</v>
          </cell>
          <cell r="D91">
            <v>702968.71127451595</v>
          </cell>
          <cell r="E91">
            <v>728457.30042048474</v>
          </cell>
          <cell r="F91">
            <v>587146.61597070564</v>
          </cell>
          <cell r="G91">
            <v>502426.91679483536</v>
          </cell>
          <cell r="H91">
            <v>489339.39230159688</v>
          </cell>
          <cell r="I91">
            <v>461315.24410520837</v>
          </cell>
          <cell r="J91">
            <v>384181.45642077841</v>
          </cell>
          <cell r="K91">
            <v>419546.06252737698</v>
          </cell>
          <cell r="L91">
            <v>442992.71651815699</v>
          </cell>
          <cell r="M91">
            <v>625768.75890564779</v>
          </cell>
          <cell r="N91">
            <v>689337.10782533628</v>
          </cell>
          <cell r="O91">
            <v>6817143.3202067455</v>
          </cell>
        </row>
        <row r="92">
          <cell r="A92" t="str">
            <v>TOTALE  TRASPORTO ESTERO</v>
          </cell>
          <cell r="C92">
            <v>52547.485786292971</v>
          </cell>
          <cell r="D92">
            <v>53588.345368110167</v>
          </cell>
          <cell r="E92">
            <v>49872.182670666662</v>
          </cell>
          <cell r="F92">
            <v>46880.451598666674</v>
          </cell>
          <cell r="G92">
            <v>42450.314068666667</v>
          </cell>
          <cell r="H92">
            <v>42726.542068666662</v>
          </cell>
          <cell r="I92">
            <v>46648.505196666658</v>
          </cell>
          <cell r="J92">
            <v>45964.577196666658</v>
          </cell>
          <cell r="K92">
            <v>48819.181196666657</v>
          </cell>
          <cell r="L92">
            <v>54378.027666666661</v>
          </cell>
          <cell r="M92">
            <v>55916.427666666663</v>
          </cell>
          <cell r="N92">
            <v>56254.727666666666</v>
          </cell>
          <cell r="O92">
            <v>596046.76815106976</v>
          </cell>
        </row>
        <row r="93">
          <cell r="A93" t="str">
            <v>TOTALE TRASPORTO AFFITTATO</v>
          </cell>
          <cell r="C93">
            <v>398.02787362154118</v>
          </cell>
          <cell r="D93">
            <v>381.89647061121144</v>
          </cell>
          <cell r="E93">
            <v>494</v>
          </cell>
          <cell r="F93">
            <v>568</v>
          </cell>
          <cell r="G93">
            <v>1784</v>
          </cell>
          <cell r="H93">
            <v>1743</v>
          </cell>
          <cell r="I93">
            <v>4044</v>
          </cell>
          <cell r="J93">
            <v>3928</v>
          </cell>
          <cell r="K93">
            <v>3794</v>
          </cell>
          <cell r="L93">
            <v>4143</v>
          </cell>
          <cell r="M93">
            <v>4079</v>
          </cell>
          <cell r="N93">
            <v>4042</v>
          </cell>
          <cell r="O93">
            <v>29398.924344232753</v>
          </cell>
        </row>
        <row r="94">
          <cell r="A94" t="str">
            <v>TOTALE  TRASPORTO ITALIA</v>
          </cell>
          <cell r="C94">
            <v>136508.17087999999</v>
          </cell>
          <cell r="D94">
            <v>127533.40712</v>
          </cell>
          <cell r="E94">
            <v>128717.36030974099</v>
          </cell>
          <cell r="F94">
            <v>123549.43625934739</v>
          </cell>
          <cell r="G94">
            <v>119434.82587161739</v>
          </cell>
          <cell r="H94">
            <v>119795.36717745739</v>
          </cell>
          <cell r="I94">
            <v>118061.9437723274</v>
          </cell>
          <cell r="J94">
            <v>113169.07537926739</v>
          </cell>
          <cell r="K94">
            <v>115121.11058364739</v>
          </cell>
          <cell r="L94">
            <v>110374.20083120336</v>
          </cell>
          <cell r="M94">
            <v>119671.77422963482</v>
          </cell>
          <cell r="N94">
            <v>123157.16945646641</v>
          </cell>
          <cell r="O94">
            <v>1455093.8418707098</v>
          </cell>
        </row>
        <row r="95">
          <cell r="A95" t="str">
            <v>TOTALE  MODULAZIONE</v>
          </cell>
          <cell r="C95">
            <v>46599.999999999993</v>
          </cell>
          <cell r="D95">
            <v>31100.000000000007</v>
          </cell>
          <cell r="E95">
            <v>16100.000000000002</v>
          </cell>
          <cell r="F95">
            <v>9899.9999999999982</v>
          </cell>
          <cell r="G95">
            <v>11200</v>
          </cell>
          <cell r="H95">
            <v>11700</v>
          </cell>
          <cell r="I95">
            <v>10800</v>
          </cell>
          <cell r="J95">
            <v>10500</v>
          </cell>
          <cell r="K95">
            <v>8800</v>
          </cell>
          <cell r="L95">
            <v>18200.000000000004</v>
          </cell>
          <cell r="M95">
            <v>18600</v>
          </cell>
          <cell r="N95">
            <v>21300</v>
          </cell>
          <cell r="O95">
            <v>214800</v>
          </cell>
        </row>
        <row r="96">
          <cell r="A96" t="str">
            <v>RIGASSIFICAZIONE TRASPORTO</v>
          </cell>
          <cell r="C96">
            <v>4600.2720399999998</v>
          </cell>
          <cell r="D96">
            <v>4623.5484649999999</v>
          </cell>
          <cell r="E96">
            <v>3425</v>
          </cell>
          <cell r="F96">
            <v>4543</v>
          </cell>
          <cell r="G96">
            <v>5268</v>
          </cell>
          <cell r="H96">
            <v>4351</v>
          </cell>
          <cell r="I96">
            <v>3931</v>
          </cell>
          <cell r="J96">
            <v>3931</v>
          </cell>
          <cell r="K96">
            <v>2762</v>
          </cell>
          <cell r="L96">
            <v>2953</v>
          </cell>
          <cell r="M96">
            <v>2687</v>
          </cell>
          <cell r="N96">
            <v>3575</v>
          </cell>
          <cell r="O96">
            <v>46649.820504999996</v>
          </cell>
        </row>
        <row r="97">
          <cell r="A97" t="str">
            <v xml:space="preserve">TOTALE COSTI </v>
          </cell>
          <cell r="C97">
            <v>1024316.9937220159</v>
          </cell>
          <cell r="D97">
            <v>920195.90869823738</v>
          </cell>
          <cell r="E97">
            <v>927065.84340089234</v>
          </cell>
          <cell r="F97">
            <v>772587.50382871972</v>
          </cell>
          <cell r="G97">
            <v>682564.05673511943</v>
          </cell>
          <cell r="H97">
            <v>669655.30154772091</v>
          </cell>
          <cell r="I97">
            <v>644800.6930742024</v>
          </cell>
          <cell r="J97">
            <v>561674.10899671249</v>
          </cell>
          <cell r="K97">
            <v>598842.3543076911</v>
          </cell>
          <cell r="L97">
            <v>633040.94501602696</v>
          </cell>
          <cell r="M97">
            <v>826722.96080194926</v>
          </cell>
          <cell r="N97">
            <v>897666.00494846934</v>
          </cell>
          <cell r="O97">
            <v>9159132.6750777587</v>
          </cell>
        </row>
        <row r="98">
          <cell r="C98">
            <v>57545.785699914515</v>
          </cell>
          <cell r="D98">
            <v>58593.790303721376</v>
          </cell>
          <cell r="E98">
            <v>53791.182670666662</v>
          </cell>
          <cell r="F98">
            <v>51991.451598666674</v>
          </cell>
          <cell r="G98">
            <v>49502.314068666667</v>
          </cell>
          <cell r="H98">
            <v>48820.542068666662</v>
          </cell>
          <cell r="I98">
            <v>54623.505196666658</v>
          </cell>
          <cell r="J98">
            <v>53823.577196666658</v>
          </cell>
          <cell r="K98">
            <v>55375.181196666657</v>
          </cell>
          <cell r="L98">
            <v>61474.027666666661</v>
          </cell>
          <cell r="M98">
            <v>62682.427666666663</v>
          </cell>
          <cell r="N98">
            <v>63871.727666666666</v>
          </cell>
          <cell r="O98">
            <v>672095.51300030248</v>
          </cell>
        </row>
        <row r="99">
          <cell r="A99" t="str">
            <v>volumi totali senza spagna</v>
          </cell>
          <cell r="C99">
            <v>6533.2000000000007</v>
          </cell>
          <cell r="D99">
            <v>5995.3</v>
          </cell>
          <cell r="E99">
            <v>6299</v>
          </cell>
          <cell r="F99">
            <v>5309.2999999999993</v>
          </cell>
          <cell r="G99">
            <v>4566.5</v>
          </cell>
          <cell r="H99">
            <v>4603.8999999999996</v>
          </cell>
          <cell r="I99">
            <v>4450.2</v>
          </cell>
          <cell r="J99">
            <v>3678.1</v>
          </cell>
          <cell r="K99">
            <v>4079.5000000000005</v>
          </cell>
          <cell r="L99">
            <v>4478.2</v>
          </cell>
          <cell r="M99">
            <v>6136</v>
          </cell>
          <cell r="N99">
            <v>6689</v>
          </cell>
          <cell r="O99">
            <v>62818.19999999999</v>
          </cell>
        </row>
        <row r="100">
          <cell r="A100" t="str">
            <v>volumi venduti in Italia</v>
          </cell>
          <cell r="C100">
            <v>8455.4</v>
          </cell>
          <cell r="D100">
            <v>6077.4000000000005</v>
          </cell>
          <cell r="E100">
            <v>5465.6</v>
          </cell>
          <cell r="F100">
            <v>4461.3999999999996</v>
          </cell>
          <cell r="G100">
            <v>3064.5</v>
          </cell>
          <cell r="H100">
            <v>2962.1</v>
          </cell>
          <cell r="I100">
            <v>3003</v>
          </cell>
          <cell r="J100">
            <v>2373.1999999999998</v>
          </cell>
          <cell r="K100">
            <v>3251</v>
          </cell>
          <cell r="L100">
            <v>3716.8999999999996</v>
          </cell>
          <cell r="M100">
            <v>5375.6</v>
          </cell>
          <cell r="N100">
            <v>6671.0000000000009</v>
          </cell>
          <cell r="O100">
            <v>54877.1</v>
          </cell>
        </row>
        <row r="101">
          <cell r="A101" t="str">
            <v>PREZZO FOB</v>
          </cell>
          <cell r="C101">
            <v>119.95087202934265</v>
          </cell>
          <cell r="D101">
            <v>117.25330029765249</v>
          </cell>
          <cell r="E101">
            <v>115.64649951111045</v>
          </cell>
          <cell r="F101">
            <v>110.58832915275191</v>
          </cell>
          <cell r="G101">
            <v>110.02450822179686</v>
          </cell>
          <cell r="H101">
            <v>106.28801500936096</v>
          </cell>
          <cell r="I101">
            <v>103.66168803766311</v>
          </cell>
          <cell r="J101">
            <v>104.45106343513727</v>
          </cell>
          <cell r="K101">
            <v>102.84252053618751</v>
          </cell>
          <cell r="L101">
            <v>98.922048260050246</v>
          </cell>
          <cell r="M101">
            <v>101.98317452829984</v>
          </cell>
          <cell r="N101">
            <v>103.05533081556828</v>
          </cell>
          <cell r="O101">
            <v>108.52178700132679</v>
          </cell>
        </row>
        <row r="102">
          <cell r="A102" t="str">
            <v>PREZZO TRASP. ESTERO (con subl solo vendite conservative)</v>
          </cell>
          <cell r="C102">
            <v>8.1040705412224501</v>
          </cell>
          <cell r="D102">
            <v>9.0020919451439259</v>
          </cell>
          <cell r="E102">
            <v>7.9959013606392544</v>
          </cell>
          <cell r="F102">
            <v>8.9368563838296353</v>
          </cell>
          <cell r="G102">
            <v>9.6866996756085992</v>
          </cell>
          <cell r="H102">
            <v>9.6591025149691934</v>
          </cell>
          <cell r="I102">
            <v>11.391062243644479</v>
          </cell>
          <cell r="J102">
            <v>13.564769091831831</v>
          </cell>
          <cell r="K102">
            <v>12.896968058994155</v>
          </cell>
          <cell r="L102">
            <v>13.067979917526387</v>
          </cell>
          <cell r="M102">
            <v>9.7776120708387655</v>
          </cell>
          <cell r="N102">
            <v>9.0143112074550249</v>
          </cell>
          <cell r="O102">
            <v>9.9564408482780884</v>
          </cell>
        </row>
        <row r="103">
          <cell r="A103" t="str">
            <v>PREZZO  TRASPORTO ITALIA su valore non quadrato</v>
          </cell>
          <cell r="C103">
            <v>16.144495929228658</v>
          </cell>
          <cell r="D103">
            <v>20.984863119096982</v>
          </cell>
          <cell r="E103">
            <v>23.550453803743594</v>
          </cell>
          <cell r="F103">
            <v>27.692974460785269</v>
          </cell>
          <cell r="G103">
            <v>38.973674619552092</v>
          </cell>
          <cell r="H103">
            <v>40.442715363241412</v>
          </cell>
          <cell r="I103">
            <v>39.314666590851616</v>
          </cell>
          <cell r="J103">
            <v>47.686278181049808</v>
          </cell>
          <cell r="K103">
            <v>35.410984492047795</v>
          </cell>
          <cell r="L103">
            <v>29.695230119509098</v>
          </cell>
          <cell r="M103">
            <v>22.262031071812412</v>
          </cell>
          <cell r="N103">
            <v>18.461575394463559</v>
          </cell>
          <cell r="O103">
            <v>26.515501764318994</v>
          </cell>
        </row>
        <row r="104">
          <cell r="A104" t="str">
            <v>PREZZO   MODULAZIONE</v>
          </cell>
          <cell r="C104">
            <v>5.5081675505831864</v>
          </cell>
          <cell r="D104">
            <v>5.1138505937743677</v>
          </cell>
          <cell r="E104">
            <v>2.9932093746797057</v>
          </cell>
          <cell r="F104">
            <v>2.2192126610072402</v>
          </cell>
          <cell r="G104">
            <v>3.6595022652155649</v>
          </cell>
          <cell r="H104">
            <v>3.9547706736651014</v>
          </cell>
          <cell r="I104">
            <v>3.600242656355038</v>
          </cell>
          <cell r="J104">
            <v>4.4298732085909167</v>
          </cell>
          <cell r="K104">
            <v>2.7090658457540413</v>
          </cell>
          <cell r="L104">
            <v>4.8998261503990888</v>
          </cell>
          <cell r="M104">
            <v>3.4623508897171433</v>
          </cell>
          <cell r="N104">
            <v>3.1946881185724245</v>
          </cell>
          <cell r="O104">
            <v>3.9216545438611865</v>
          </cell>
        </row>
        <row r="105">
          <cell r="A105" t="str">
            <v>RIGASSIFICAZIONE TRASPORTO (con trasporto)</v>
          </cell>
          <cell r="C105">
            <v>0.70413764158452208</v>
          </cell>
          <cell r="D105">
            <v>0.77119551398595565</v>
          </cell>
          <cell r="E105">
            <v>0.543737101127163</v>
          </cell>
          <cell r="F105">
            <v>0.85566835552709408</v>
          </cell>
          <cell r="G105">
            <v>1.1536187452096791</v>
          </cell>
          <cell r="H105">
            <v>0.94506831164881955</v>
          </cell>
          <cell r="I105">
            <v>0.88333108624331491</v>
          </cell>
          <cell r="J105">
            <v>1.0687583263097795</v>
          </cell>
          <cell r="K105">
            <v>0.67704375536217665</v>
          </cell>
          <cell r="L105">
            <v>0.65941672993613509</v>
          </cell>
          <cell r="M105">
            <v>0.43790743155149936</v>
          </cell>
          <cell r="N105">
            <v>0.53445956047241738</v>
          </cell>
          <cell r="O105">
            <v>0.74261631987226639</v>
          </cell>
        </row>
        <row r="106">
          <cell r="A106" t="str">
            <v>PREZZO TOTALE</v>
          </cell>
          <cell r="C106">
            <v>150.41174369196145</v>
          </cell>
          <cell r="D106">
            <v>153.12530146965372</v>
          </cell>
          <cell r="E106">
            <v>150.72980115130017</v>
          </cell>
          <cell r="F106">
            <v>150.29304101390116</v>
          </cell>
          <cell r="G106">
            <v>163.49800352738279</v>
          </cell>
          <cell r="H106">
            <v>161.28967187288549</v>
          </cell>
          <cell r="I106">
            <v>158.85099061475756</v>
          </cell>
          <cell r="J106">
            <v>171.20074224291963</v>
          </cell>
          <cell r="K106">
            <v>154.53658268834567</v>
          </cell>
          <cell r="L106">
            <v>147.24450117742097</v>
          </cell>
          <cell r="M106">
            <v>137.92307599221968</v>
          </cell>
          <cell r="N106">
            <v>134.2603650965317</v>
          </cell>
          <cell r="O106">
            <v>149.65800047765734</v>
          </cell>
        </row>
        <row r="107">
          <cell r="A107" t="str">
            <v>CON  RIMANENZE E SPAGNA</v>
          </cell>
          <cell r="C107" t="str">
            <v>GEN.</v>
          </cell>
          <cell r="D107" t="str">
            <v>FEB.</v>
          </cell>
          <cell r="E107" t="str">
            <v>MAR.</v>
          </cell>
          <cell r="F107" t="str">
            <v>APR.</v>
          </cell>
          <cell r="G107" t="str">
            <v>MAG.</v>
          </cell>
          <cell r="H107" t="str">
            <v>GIU.</v>
          </cell>
          <cell r="I107" t="str">
            <v>LUG.</v>
          </cell>
          <cell r="J107" t="str">
            <v>AGO.</v>
          </cell>
          <cell r="K107" t="str">
            <v>SET.</v>
          </cell>
          <cell r="L107" t="str">
            <v>OTT.</v>
          </cell>
          <cell r="M107" t="str">
            <v>NOV.</v>
          </cell>
          <cell r="N107" t="str">
            <v>DIC.</v>
          </cell>
          <cell r="O107" t="str">
            <v>TOTALE</v>
          </cell>
        </row>
        <row r="108">
          <cell r="A108" t="str">
            <v>TOTALE COSTI FOB</v>
          </cell>
          <cell r="C108">
            <v>1074922.911378009</v>
          </cell>
          <cell r="D108">
            <v>829275.51733382896</v>
          </cell>
          <cell r="E108">
            <v>595720.68707969412</v>
          </cell>
          <cell r="F108">
            <v>531847.70439039241</v>
          </cell>
          <cell r="G108">
            <v>400419.56490345829</v>
          </cell>
          <cell r="H108">
            <v>373201.5137957586</v>
          </cell>
          <cell r="I108">
            <v>376753.82138952671</v>
          </cell>
          <cell r="J108">
            <v>309317.20408355288</v>
          </cell>
          <cell r="K108">
            <v>402750.77711567649</v>
          </cell>
          <cell r="L108">
            <v>448075.71651815699</v>
          </cell>
          <cell r="M108">
            <v>644109.82382747519</v>
          </cell>
          <cell r="N108">
            <v>800091.46495050821</v>
          </cell>
          <cell r="O108">
            <v>6786486.7067660382</v>
          </cell>
        </row>
        <row r="109">
          <cell r="A109" t="str">
            <v>TOTALE  TRASPORTO ESTERO</v>
          </cell>
          <cell r="C109">
            <v>52547.485786292971</v>
          </cell>
          <cell r="D109">
            <v>53588.345368110167</v>
          </cell>
          <cell r="E109">
            <v>49872.182670666662</v>
          </cell>
          <cell r="F109">
            <v>49240.851598666675</v>
          </cell>
          <cell r="G109">
            <v>42450.314068666667</v>
          </cell>
          <cell r="H109">
            <v>42726.542068666662</v>
          </cell>
          <cell r="I109">
            <v>48956.405196666659</v>
          </cell>
          <cell r="J109">
            <v>48272.477196666659</v>
          </cell>
          <cell r="K109">
            <v>51127.081196666659</v>
          </cell>
          <cell r="L109">
            <v>57080.527666666661</v>
          </cell>
          <cell r="M109">
            <v>58618.927666666663</v>
          </cell>
          <cell r="N109">
            <v>58957.227666666666</v>
          </cell>
          <cell r="O109">
            <v>613438.36815106962</v>
          </cell>
        </row>
        <row r="110">
          <cell r="A110" t="str">
            <v>TOTALE TRASPORTO AFFITTATO</v>
          </cell>
          <cell r="O110">
            <v>0</v>
          </cell>
        </row>
        <row r="111">
          <cell r="A111" t="str">
            <v>TOTALE  TRASPORTO ITALIA</v>
          </cell>
          <cell r="C111">
            <v>136508.17087999999</v>
          </cell>
          <cell r="D111">
            <v>127533.40712</v>
          </cell>
          <cell r="E111">
            <v>128717.36030974099</v>
          </cell>
          <cell r="F111">
            <v>123549.43625934739</v>
          </cell>
          <cell r="G111">
            <v>119434.82587161739</v>
          </cell>
          <cell r="H111">
            <v>119795.36717745739</v>
          </cell>
          <cell r="I111">
            <v>118061.9437723274</v>
          </cell>
          <cell r="J111">
            <v>113169.07537926739</v>
          </cell>
          <cell r="K111">
            <v>115121.11058364739</v>
          </cell>
          <cell r="L111">
            <v>110374.20083120336</v>
          </cell>
          <cell r="M111">
            <v>119671.77422963482</v>
          </cell>
          <cell r="N111">
            <v>123157.16945646641</v>
          </cell>
          <cell r="O111">
            <v>1455093.8418707098</v>
          </cell>
        </row>
        <row r="112">
          <cell r="A112" t="str">
            <v>TOTALE  MODULAZIONE</v>
          </cell>
          <cell r="C112">
            <v>46599.999999999993</v>
          </cell>
          <cell r="D112">
            <v>31100.000000000007</v>
          </cell>
          <cell r="E112">
            <v>16100.000000000002</v>
          </cell>
          <cell r="F112">
            <v>9899.9999999999982</v>
          </cell>
          <cell r="G112">
            <v>11200</v>
          </cell>
          <cell r="H112">
            <v>11700</v>
          </cell>
          <cell r="I112">
            <v>10800</v>
          </cell>
          <cell r="J112">
            <v>10500</v>
          </cell>
          <cell r="K112">
            <v>8800</v>
          </cell>
          <cell r="L112">
            <v>18200.000000000004</v>
          </cell>
          <cell r="M112">
            <v>18600</v>
          </cell>
          <cell r="N112">
            <v>21300</v>
          </cell>
          <cell r="O112">
            <v>214800</v>
          </cell>
        </row>
        <row r="113">
          <cell r="A113" t="str">
            <v>RIGASSIFICAZIONE TRASPORTO</v>
          </cell>
          <cell r="C113">
            <v>4600.2720399999998</v>
          </cell>
          <cell r="D113">
            <v>4623.5484649999999</v>
          </cell>
          <cell r="E113">
            <v>3425</v>
          </cell>
          <cell r="F113">
            <v>4543</v>
          </cell>
          <cell r="G113">
            <v>5268</v>
          </cell>
          <cell r="H113">
            <v>4351</v>
          </cell>
          <cell r="I113">
            <v>3931</v>
          </cell>
          <cell r="J113">
            <v>3931</v>
          </cell>
          <cell r="K113">
            <v>2762</v>
          </cell>
          <cell r="L113">
            <v>2953</v>
          </cell>
          <cell r="M113">
            <v>2687</v>
          </cell>
          <cell r="N113">
            <v>3575</v>
          </cell>
          <cell r="O113">
            <v>46649.820504999996</v>
          </cell>
        </row>
        <row r="114">
          <cell r="A114" t="str">
            <v xml:space="preserve">TOTALE COSTI </v>
          </cell>
          <cell r="C114">
            <v>1315178.840084302</v>
          </cell>
          <cell r="D114">
            <v>1046120.8182869392</v>
          </cell>
          <cell r="E114">
            <v>793835.23006010172</v>
          </cell>
          <cell r="F114">
            <v>719080.9922484064</v>
          </cell>
          <cell r="G114">
            <v>578772.70484374231</v>
          </cell>
          <cell r="H114">
            <v>551774.42304188269</v>
          </cell>
          <cell r="I114">
            <v>558503.17035852082</v>
          </cell>
          <cell r="J114">
            <v>485189.75665948691</v>
          </cell>
          <cell r="K114">
            <v>580560.96889599052</v>
          </cell>
          <cell r="L114">
            <v>636683.44501602696</v>
          </cell>
          <cell r="M114">
            <v>843687.52572377666</v>
          </cell>
          <cell r="N114">
            <v>1007080.8620736413</v>
          </cell>
          <cell r="O114">
            <v>9116468.7372928187</v>
          </cell>
        </row>
        <row r="115">
          <cell r="A115" t="str">
            <v>ALTRI</v>
          </cell>
          <cell r="C115">
            <v>3516.710713891453</v>
          </cell>
          <cell r="D115">
            <v>780.53014326250309</v>
          </cell>
          <cell r="E115">
            <v>4936.3999999999996</v>
          </cell>
          <cell r="F115">
            <v>3372.0000000000005</v>
          </cell>
          <cell r="G115">
            <v>1910.8000000000002</v>
          </cell>
          <cell r="H115">
            <v>2697.6000000000004</v>
          </cell>
          <cell r="I115">
            <v>2088.1</v>
          </cell>
          <cell r="J115">
            <v>1318.8</v>
          </cell>
          <cell r="K115">
            <v>2088.1</v>
          </cell>
          <cell r="L115">
            <v>2270.1</v>
          </cell>
          <cell r="M115">
            <v>3675.4</v>
          </cell>
          <cell r="N115">
            <v>3999.7</v>
          </cell>
          <cell r="O115">
            <v>32654.240857153956</v>
          </cell>
        </row>
        <row r="116">
          <cell r="A116" t="str">
            <v>TOTALE</v>
          </cell>
          <cell r="C116">
            <v>1318695.5507981936</v>
          </cell>
          <cell r="D116">
            <v>1046901.3484302016</v>
          </cell>
          <cell r="E116">
            <v>798771.63006010174</v>
          </cell>
          <cell r="F116">
            <v>722452.9922484064</v>
          </cell>
          <cell r="G116">
            <v>580683.50484374235</v>
          </cell>
          <cell r="H116">
            <v>554472.02304188267</v>
          </cell>
          <cell r="I116">
            <v>560591.27035852079</v>
          </cell>
          <cell r="J116">
            <v>486508.5566594869</v>
          </cell>
          <cell r="K116">
            <v>582649.06889599049</v>
          </cell>
          <cell r="L116">
            <v>638953.54501602694</v>
          </cell>
          <cell r="M116">
            <v>847362.92572377669</v>
          </cell>
          <cell r="N116">
            <v>1011080.5620736412</v>
          </cell>
          <cell r="O116">
            <v>9149122.9781499729</v>
          </cell>
        </row>
      </sheetData>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i"/>
      <sheetName val="ERRORI"/>
      <sheetName val="RISUL. SETTORE"/>
      <sheetName val="RISUL. SOCIETA"/>
      <sheetName val="DIVID. E PERDITE"/>
      <sheetName val="DIVID. E PERDITE (2)"/>
      <sheetName val="Equity "/>
      <sheetName val="Equity  (2)"/>
      <sheetName val="SCALARE SETT."/>
      <sheetName val="SCALARE SETT. (2)"/>
      <sheetName val="DESTINAZ SETTORE"/>
      <sheetName val="Princip. dati Settore"/>
      <sheetName val="Princip. dati Società"/>
      <sheetName val="NATURA SETT."/>
      <sheetName val="PERS. IN FORZA"/>
      <sheetName val="PERS. IN FORZA - DETTAGLIO"/>
      <sheetName val="STRUTT.  SETTORE"/>
      <sheetName val="SCALARE SP"/>
      <sheetName val="SCALARE SP (2)"/>
      <sheetName val="DESTINAZ SP"/>
      <sheetName val="NATURA SP"/>
      <sheetName val="gestpart"/>
      <sheetName val="gestpart (2)"/>
      <sheetName val="Ricavi Netti"/>
      <sheetName val="Risultati netti"/>
      <sheetName val="comparazione"/>
      <sheetName val="comparazione (2)"/>
      <sheetName val="comparazione (3)"/>
      <sheetName val="PERTECIPAZIONI SETTORE"/>
      <sheetName val="PERTECIPAZIONI SETTORE (2)"/>
      <sheetName val="PERTECIPAZIONI SETTORE (3)"/>
      <sheetName val="PO OPERATIVI"/>
      <sheetName val="COMPARAZIONE RICAVI 1"/>
      <sheetName val="COMPARAZIONE RICAVI 2"/>
    </sheetNames>
    <sheetDataSet>
      <sheetData sheetId="0" refreshError="1">
        <row r="5">
          <cell r="B5">
            <v>2003</v>
          </cell>
        </row>
        <row r="15">
          <cell r="B15" t="str">
            <v>PROGRESSIVO AL 31/12</v>
          </cell>
        </row>
        <row r="19">
          <cell r="B19" t="str">
            <v>3° FORECAST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
      <sheetName val="INDICE"/>
      <sheetName val="RFUELCONS"/>
      <sheetName val="210X"/>
      <sheetName val="MERCRETE"/>
      <sheetName val="RETE+CARDS"/>
      <sheetName val="RRETENEWCO"/>
      <sheetName val="MERCEXTRA"/>
      <sheetName val="EXTRARETEX"/>
      <sheetName val="RATRIPLEX"/>
      <sheetName val="RATRIPLEXELIS"/>
      <sheetName val="RFUEL"/>
      <sheetName val="210"/>
      <sheetName val="RRETEOIL+NOIL"/>
      <sheetName val="300+aree"/>
      <sheetName val="300"/>
      <sheetName val="AREERETE"/>
      <sheetName val="RRETEOIL"/>
      <sheetName val="CC"/>
      <sheetName val="RETE PROP AP"/>
      <sheetName val="RETE CONV AP"/>
      <sheetName val="RIEPILOGO RAUT"/>
      <sheetName val="RRETENOIL"/>
      <sheetName val="RCARDS"/>
      <sheetName val="EXTRARETE"/>
      <sheetName val="DMILIONI"/>
      <sheetName val="DLTONN"/>
      <sheetName val="DELTA"/>
      <sheetName val="Ipotesi base"/>
      <sheetName val="030610 Nuova Domanda Italia"/>
      <sheetName val="Ipotesi Bilancio"/>
      <sheetName val="Parametr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NTESI"/>
      <sheetName val="ANALISI"/>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
      <sheetName val="SINTESI"/>
      <sheetName val="CAMBI EURO"/>
      <sheetName val="CAMBI_EURO3"/>
      <sheetName val="CAMBI_EURO"/>
      <sheetName val="CAMBI_EURO2"/>
      <sheetName val="CAMBI_EURO1"/>
      <sheetName val="CAMBI_EURO4"/>
      <sheetName val="CAMBI_EURO5"/>
      <sheetName val="CAMBI_EURO6"/>
      <sheetName val="COMPRA"/>
      <sheetName val="Rows"/>
    </sheetNames>
    <sheetDataSet>
      <sheetData sheetId="0" refreshError="1"/>
      <sheetData sheetId="1" refreshError="1"/>
      <sheetData sheetId="2" refreshError="1">
        <row r="3">
          <cell r="B3">
            <v>1</v>
          </cell>
        </row>
        <row r="4">
          <cell r="B4">
            <v>0.51645700000000005</v>
          </cell>
        </row>
        <row r="5">
          <cell r="B5">
            <v>0.45378000000000002</v>
          </cell>
        </row>
        <row r="6">
          <cell r="B6">
            <v>0.62695900000000004</v>
          </cell>
        </row>
        <row r="7">
          <cell r="B7">
            <v>0.26702300000000001</v>
          </cell>
        </row>
        <row r="8">
          <cell r="B8">
            <v>1.5527949999999999</v>
          </cell>
        </row>
        <row r="9">
          <cell r="B9">
            <v>0.152449</v>
          </cell>
        </row>
        <row r="10">
          <cell r="B10">
            <v>4.9880000000000002E-3</v>
          </cell>
        </row>
      </sheetData>
      <sheetData sheetId="3" refreshError="1"/>
      <sheetData sheetId="4">
        <row r="3">
          <cell r="B3">
            <v>1</v>
          </cell>
        </row>
      </sheetData>
      <sheetData sheetId="5">
        <row r="3">
          <cell r="B3">
            <v>1</v>
          </cell>
        </row>
      </sheetData>
      <sheetData sheetId="6" refreshError="1"/>
      <sheetData sheetId="7"/>
      <sheetData sheetId="8"/>
      <sheetData sheetId="9"/>
      <sheetData sheetId="10" refreshError="1"/>
      <sheetData sheetId="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RICE"/>
      <sheetName val="RICdett"/>
      <sheetName val="c.ind.FB1"/>
      <sheetName val="costi ind.2"/>
      <sheetName val="Studi"/>
      <sheetName val="STRUTT"/>
      <sheetName val="STxCERIANI"/>
      <sheetName val="ANDSTRUTT"/>
      <sheetName val="ADST"/>
      <sheetName val="STxCERIANI (2)"/>
      <sheetName val="STxCER(3)"/>
      <sheetName val="AnaLAVORO"/>
      <sheetName val="Foglio3"/>
      <sheetName val="Foglio4"/>
      <sheetName val="Foglio5"/>
      <sheetName val="Foglio6"/>
      <sheetName val="Foglio7"/>
      <sheetName val="Foglio8"/>
      <sheetName val="Foglio9"/>
      <sheetName val="Foglio10"/>
      <sheetName val="Foglio11"/>
      <sheetName val="Foglio12"/>
      <sheetName val="Foglio13"/>
      <sheetName val="Foglio14"/>
      <sheetName val="Foglio15"/>
      <sheetName val="Foglio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AMPROG"/>
      <sheetName val="CONSITA"/>
      <sheetName val="CONSEST"/>
      <sheetName val="ELISIONE RICAVI"/>
      <sheetName val="ELISIONE PROVENTI"/>
      <sheetName val="RISULSET"/>
      <sheetName val="EQUITY"/>
      <sheetName val="ALTRE PARTITE"/>
      <sheetName val="RETTIFIC"/>
      <sheetName val="SETTORE"/>
      <sheetName val="BILCO"/>
      <sheetName val="DIFF. CAMBIO DIVIDENDI"/>
      <sheetName val="SCALARE"/>
      <sheetName val="NATURA"/>
      <sheetName val="SCALARE MASTRO"/>
      <sheetName val="CONTROLLO"/>
      <sheetName val="PERSON. X SOCIETA"/>
      <sheetName val="INPUT PERSONALE"/>
      <sheetName val="DETT. PERS. IN FORZA"/>
      <sheetName val="STRUTTURA ANALISI"/>
      <sheetName val="STRUTTURA SINTESI"/>
      <sheetName val="ATTIVITA' DA PROGRAMMARE 1 (2)"/>
      <sheetName val="ATTIVITA' DA PROGRAMMARE"/>
      <sheetName val="ELSIONI RICAVI SP"/>
      <sheetName val="ELSIONI RICAVI AQUATER"/>
      <sheetName val="CALCOLO DESTINAZIONE SP"/>
      <sheetName val="prova 9"/>
      <sheetName val="NOTE"/>
      <sheetName val="SITUAZIONE"/>
      <sheetName val="Foglio1"/>
      <sheetName val="SITUAZIONE 2"/>
      <sheetName val="ANALISI ATTIV DA PROGRAMMARE"/>
      <sheetName val="SINTESI ATTIV DA PROGRAMMARE"/>
      <sheetName val="ELISIONE_RICAVI"/>
      <sheetName val="ELISIONE_PROVENTI"/>
      <sheetName val="ALTRE_PARTITE"/>
      <sheetName val="DIFF__CAMBIO_DIVIDENDI"/>
      <sheetName val="SCALARE_MASTRO"/>
      <sheetName val="PERSON__X_SOCIETA"/>
      <sheetName val="INPUT_PERSONALE"/>
      <sheetName val="DETT__PERS__IN_FORZA"/>
      <sheetName val="STRUTTURA_ANALISI"/>
      <sheetName val="STRUTTURA_SINTESI"/>
      <sheetName val="ATTIVITA'_DA_PROGRAMMARE_1_(2)"/>
      <sheetName val="ATTIVITA'_DA_PROGRAMMARE"/>
      <sheetName val="ELSIONI_RICAVI_SP"/>
      <sheetName val="ELSIONI_RICAVI_AQUATER"/>
      <sheetName val="CALCOLO_DESTINAZIONE_SP"/>
      <sheetName val="prova_9"/>
      <sheetName val="SITUAZIONE_2"/>
      <sheetName val="ANALISI_ATTIV_DA_PROGRAMMARE"/>
      <sheetName val="SINTESI_ATTIV_DA_PROGRAMMARE"/>
      <sheetName val="ELISIONE_RICAVI1"/>
      <sheetName val="ELISIONE_PROVENTI1"/>
      <sheetName val="ALTRE_PARTITE1"/>
      <sheetName val="DIFF__CAMBIO_DIVIDENDI1"/>
      <sheetName val="SCALARE_MASTRO1"/>
      <sheetName val="PERSON__X_SOCIETA1"/>
      <sheetName val="INPUT_PERSONALE1"/>
      <sheetName val="DETT__PERS__IN_FORZA1"/>
      <sheetName val="STRUTTURA_ANALISI1"/>
      <sheetName val="STRUTTURA_SINTESI1"/>
      <sheetName val="ATTIVITA'_DA_PROGRAMMARE_1_(2)1"/>
      <sheetName val="ATTIVITA'_DA_PROGRAMMARE1"/>
      <sheetName val="ELSIONI_RICAVI_SP1"/>
      <sheetName val="ELSIONI_RICAVI_AQUATER1"/>
      <sheetName val="CALCOLO_DESTINAZIONE_SP1"/>
      <sheetName val="prova_91"/>
      <sheetName val="SITUAZIONE_21"/>
      <sheetName val="ANALISI_ATTIV_DA_PROGRAMMARE1"/>
      <sheetName val="SINTESI_ATTIV_DA_PROGRAMMARE1"/>
      <sheetName val="INPUT"/>
      <sheetName val="CONTROPARTI"/>
      <sheetName val="NiceList"/>
      <sheetName val="ELISIONE_RICAVI2"/>
      <sheetName val="ELISIONE_PROVENTI2"/>
      <sheetName val="ALTRE_PARTITE2"/>
      <sheetName val="DIFF__CAMBIO_DIVIDENDI2"/>
      <sheetName val="SCALARE_MASTRO2"/>
      <sheetName val="PERSON__X_SOCIETA2"/>
      <sheetName val="INPUT_PERSONALE2"/>
      <sheetName val="DETT__PERS__IN_FORZA2"/>
      <sheetName val="STRUTTURA_ANALISI2"/>
      <sheetName val="STRUTTURA_SINTESI2"/>
      <sheetName val="ATTIVITA'_DA_PROGRAMMARE_1_(2)2"/>
      <sheetName val="ATTIVITA'_DA_PROGRAMMARE2"/>
      <sheetName val="ELSIONI_RICAVI_SP2"/>
      <sheetName val="ELSIONI_RICAVI_AQUATER2"/>
      <sheetName val="CALCOLO_DESTINAZIONE_SP2"/>
      <sheetName val="prova_92"/>
      <sheetName val="SITUAZIONE_22"/>
      <sheetName val="ANALISI_ATTIV_DA_PROGRAMMARE2"/>
      <sheetName val="SINTESI_ATTIV_DA_PROGRAMMAR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q. olanda"/>
      <sheetName val="trasp. olanda"/>
      <sheetName val="acq mare del nord"/>
      <sheetName val="trasp mare nord"/>
      <sheetName val="acq. algeria"/>
      <sheetName val="trasp e fisc algeria"/>
      <sheetName val="sconto algerino"/>
      <sheetName val="acq. russia"/>
      <sheetName val="trasp. russia"/>
      <sheetName val="stoccaggio"/>
      <sheetName val="RIMANENZE"/>
      <sheetName val="ACQTRASP"/>
      <sheetName val="GNL"/>
      <sheetName val="riepilogo"/>
      <sheetName val="riepilogoeuro"/>
      <sheetName val="posizionecostoestero"/>
      <sheetName val="Foglio1"/>
      <sheetName val="NAVI"/>
      <sheetName val="acq_ olanda"/>
    </sheetNames>
    <sheetDataSet>
      <sheetData sheetId="0" refreshError="1">
        <row r="3">
          <cell r="A3" t="str">
            <v>OLANDA</v>
          </cell>
        </row>
        <row r="4">
          <cell r="A4" t="str">
            <v>- Acquisto metano da Gasunie  2 -</v>
          </cell>
        </row>
        <row r="5">
          <cell r="D5" t="str">
            <v>MERCATO ITALIA</v>
          </cell>
        </row>
        <row r="6">
          <cell r="J6" t="str">
            <v>Consuntivo 2002</v>
          </cell>
        </row>
        <row r="8">
          <cell r="B8" t="str">
            <v>data</v>
          </cell>
          <cell r="D8" t="str">
            <v>importi</v>
          </cell>
          <cell r="H8" t="str">
            <v>cambio</v>
          </cell>
          <cell r="J8" t="str">
            <v>importi</v>
          </cell>
          <cell r="L8" t="str">
            <v>OLANDA - Gasunie 2</v>
          </cell>
        </row>
        <row r="9">
          <cell r="A9" t="str">
            <v>m e s e</v>
          </cell>
          <cell r="B9" t="str">
            <v>di</v>
          </cell>
          <cell r="D9" t="str">
            <v>in</v>
          </cell>
          <cell r="H9" t="str">
            <v>pagamento</v>
          </cell>
          <cell r="J9" t="str">
            <v>fatturati</v>
          </cell>
          <cell r="L9" t="str">
            <v>(commodity fob)</v>
          </cell>
        </row>
        <row r="10">
          <cell r="B10" t="str">
            <v>pagamento</v>
          </cell>
          <cell r="D10" t="str">
            <v>valuta</v>
          </cell>
          <cell r="H10" t="str">
            <v>EURO</v>
          </cell>
          <cell r="J10" t="str">
            <v>EURO</v>
          </cell>
        </row>
        <row r="11">
          <cell r="L11" t="str">
            <v>mese</v>
          </cell>
          <cell r="O11" t="str">
            <v>%</v>
          </cell>
          <cell r="Q11" t="str">
            <v>importi</v>
          </cell>
          <cell r="R11" t="str">
            <v>quantita'</v>
          </cell>
          <cell r="S11" t="str">
            <v>quantita'</v>
          </cell>
          <cell r="T11" t="str">
            <v>prezzi</v>
          </cell>
          <cell r="U11" t="str">
            <v xml:space="preserve">prezzo </v>
          </cell>
          <cell r="V11" t="str">
            <v>delta</v>
          </cell>
        </row>
        <row r="12">
          <cell r="O12" t="str">
            <v>consumi</v>
          </cell>
          <cell r="Q12" t="str">
            <v>fatturati</v>
          </cell>
          <cell r="R12" t="str">
            <v>arrivate</v>
          </cell>
          <cell r="S12" t="str">
            <v>partite</v>
          </cell>
          <cell r="T12" t="str">
            <v>euro/kmc</v>
          </cell>
          <cell r="U12" t="str">
            <v>fattura</v>
          </cell>
          <cell r="V12" t="str">
            <v>prezzo</v>
          </cell>
        </row>
        <row r="14">
          <cell r="A14" t="str">
            <v>GENNAIO</v>
          </cell>
          <cell r="J14">
            <v>74475393.969999999</v>
          </cell>
          <cell r="L14" t="str">
            <v>GENNAIO</v>
          </cell>
          <cell r="O14">
            <v>1.275563198581986E-2</v>
          </cell>
          <cell r="Q14">
            <v>74475393.969999999</v>
          </cell>
          <cell r="R14">
            <v>605.87186865030242</v>
          </cell>
          <cell r="S14">
            <v>613.70000000000005</v>
          </cell>
          <cell r="T14">
            <v>122.92268022925118</v>
          </cell>
          <cell r="U14">
            <v>121.35472375753623</v>
          </cell>
          <cell r="V14">
            <v>1.5679564717149503</v>
          </cell>
        </row>
        <row r="17">
          <cell r="A17" t="str">
            <v>FEBBRAIO</v>
          </cell>
          <cell r="J17">
            <v>66311840.829999998</v>
          </cell>
          <cell r="L17" t="str">
            <v>FEBBRAIO</v>
          </cell>
          <cell r="O17">
            <v>8.7106982551692358E-3</v>
          </cell>
          <cell r="Q17">
            <v>66225955.239999995</v>
          </cell>
          <cell r="R17">
            <v>551.45423856064929</v>
          </cell>
          <cell r="S17">
            <v>556.29999999999995</v>
          </cell>
          <cell r="T17">
            <v>120.0932926236207</v>
          </cell>
          <cell r="U17">
            <v>119.0471961891066</v>
          </cell>
          <cell r="V17">
            <v>1.046096434514098</v>
          </cell>
        </row>
        <row r="18">
          <cell r="J18">
            <v>-85885.59</v>
          </cell>
        </row>
        <row r="20">
          <cell r="A20" t="str">
            <v>MARZO</v>
          </cell>
          <cell r="J20">
            <v>71575930.260000005</v>
          </cell>
          <cell r="L20" t="str">
            <v>MARZO</v>
          </cell>
          <cell r="O20">
            <v>9.4099779204369627E-3</v>
          </cell>
          <cell r="Q20">
            <v>71575930.260000005</v>
          </cell>
          <cell r="R20">
            <v>612.48181065179381</v>
          </cell>
          <cell r="S20">
            <v>618.29999999999995</v>
          </cell>
          <cell r="T20">
            <v>116.86213209144937</v>
          </cell>
          <cell r="U20">
            <v>115.76246200873364</v>
          </cell>
          <cell r="V20">
            <v>1.0996700827157326</v>
          </cell>
        </row>
        <row r="23">
          <cell r="A23" t="str">
            <v>APRILE</v>
          </cell>
          <cell r="L23" t="str">
            <v>APRILE</v>
          </cell>
        </row>
        <row r="26">
          <cell r="A26" t="str">
            <v>MAGGIO</v>
          </cell>
          <cell r="L26" t="str">
            <v>MAGGIO</v>
          </cell>
        </row>
        <row r="29">
          <cell r="A29" t="str">
            <v>GIUGNO</v>
          </cell>
          <cell r="L29" t="str">
            <v>GIUGNO</v>
          </cell>
        </row>
        <row r="32">
          <cell r="A32" t="str">
            <v>LUGLIO</v>
          </cell>
          <cell r="L32" t="str">
            <v>LUGLIO</v>
          </cell>
        </row>
        <row r="35">
          <cell r="A35" t="str">
            <v>AGOSTO</v>
          </cell>
          <cell r="L35" t="str">
            <v>AGOSTO</v>
          </cell>
        </row>
        <row r="38">
          <cell r="A38" t="str">
            <v>SETTEMBRE</v>
          </cell>
          <cell r="L38" t="str">
            <v>SETTEMBRE</v>
          </cell>
        </row>
        <row r="41">
          <cell r="A41" t="str">
            <v>OTTOBRE</v>
          </cell>
          <cell r="L41" t="str">
            <v>OTTOBRE</v>
          </cell>
        </row>
        <row r="44">
          <cell r="A44" t="str">
            <v>NOVEMBRE</v>
          </cell>
          <cell r="L44" t="str">
            <v>NOVEMBRE</v>
          </cell>
        </row>
        <row r="47">
          <cell r="A47" t="str">
            <v>DICEMBRE</v>
          </cell>
          <cell r="L47" t="str">
            <v>DICEMBRE</v>
          </cell>
        </row>
        <row r="50">
          <cell r="A50" t="str">
            <v>TOTALE</v>
          </cell>
          <cell r="J50">
            <v>212277279.47000003</v>
          </cell>
          <cell r="L50" t="str">
            <v>TOTALE</v>
          </cell>
          <cell r="O50">
            <v>1.0340592818461447E-2</v>
          </cell>
          <cell r="Q50">
            <v>212277279.46999997</v>
          </cell>
          <cell r="R50">
            <v>1769.8079178627454</v>
          </cell>
          <cell r="S50">
            <v>1788.3</v>
          </cell>
          <cell r="T50">
            <v>119.9436827734109</v>
          </cell>
          <cell r="U50">
            <v>118.70339398870433</v>
          </cell>
        </row>
        <row r="51">
          <cell r="A51" t="str">
            <v>escluso C.I.</v>
          </cell>
          <cell r="L51" t="str">
            <v>ESCLUSO C.I.</v>
          </cell>
        </row>
        <row r="59">
          <cell r="A59" t="str">
            <v>OLANDA</v>
          </cell>
        </row>
        <row r="60">
          <cell r="A60" t="str">
            <v>- Acquisto metano da Gasunie  3 -</v>
          </cell>
        </row>
        <row r="61">
          <cell r="D61" t="str">
            <v>MERCATO ITALIA</v>
          </cell>
        </row>
        <row r="62">
          <cell r="J62" t="str">
            <v>Consuntivo 2002</v>
          </cell>
        </row>
        <row r="64">
          <cell r="B64" t="str">
            <v>data</v>
          </cell>
          <cell r="D64" t="str">
            <v>importi</v>
          </cell>
          <cell r="J64" t="str">
            <v>importi</v>
          </cell>
          <cell r="L64" t="str">
            <v>OLANDA - Gasunie 3</v>
          </cell>
        </row>
        <row r="65">
          <cell r="A65" t="str">
            <v>m e s e</v>
          </cell>
          <cell r="B65" t="str">
            <v>di</v>
          </cell>
          <cell r="D65" t="str">
            <v>in</v>
          </cell>
          <cell r="J65" t="str">
            <v>fatturati</v>
          </cell>
          <cell r="L65" t="str">
            <v>(commodity fob)</v>
          </cell>
        </row>
        <row r="66">
          <cell r="B66" t="str">
            <v>pagamento</v>
          </cell>
          <cell r="D66" t="str">
            <v>valuta</v>
          </cell>
          <cell r="J66" t="str">
            <v>in euro</v>
          </cell>
        </row>
        <row r="67">
          <cell r="L67" t="str">
            <v>mese</v>
          </cell>
          <cell r="O67" t="str">
            <v>%</v>
          </cell>
          <cell r="Q67" t="str">
            <v>importi</v>
          </cell>
          <cell r="R67" t="str">
            <v>quantita'</v>
          </cell>
          <cell r="S67" t="str">
            <v>quantita'</v>
          </cell>
          <cell r="T67" t="str">
            <v>prezzi</v>
          </cell>
          <cell r="U67" t="str">
            <v xml:space="preserve">prezzo </v>
          </cell>
          <cell r="V67" t="str">
            <v>delta</v>
          </cell>
        </row>
        <row r="68">
          <cell r="O68" t="str">
            <v>consumi</v>
          </cell>
          <cell r="Q68" t="str">
            <v>fatturati</v>
          </cell>
          <cell r="R68" t="str">
            <v>arrivate</v>
          </cell>
          <cell r="S68" t="str">
            <v>partite</v>
          </cell>
          <cell r="T68" t="str">
            <v>euro/kmc</v>
          </cell>
          <cell r="U68" t="str">
            <v>fattura</v>
          </cell>
          <cell r="V68" t="str">
            <v>prezzo</v>
          </cell>
        </row>
        <row r="70">
          <cell r="A70" t="str">
            <v>GENNAIO</v>
          </cell>
          <cell r="J70">
            <v>24378511.449999999</v>
          </cell>
          <cell r="L70" t="str">
            <v>GENNAIO</v>
          </cell>
          <cell r="O70">
            <v>1.2755631985819749E-2</v>
          </cell>
          <cell r="Q70">
            <v>24378511.449999999</v>
          </cell>
          <cell r="R70">
            <v>197.25142472923324</v>
          </cell>
          <cell r="S70">
            <v>199.8</v>
          </cell>
          <cell r="T70">
            <v>123.59105382110344</v>
          </cell>
          <cell r="U70">
            <v>122.0145718218218</v>
          </cell>
          <cell r="V70">
            <v>1.5764819992816399</v>
          </cell>
        </row>
        <row r="73">
          <cell r="A73" t="str">
            <v>FEBBRAIO</v>
          </cell>
          <cell r="J73">
            <v>22653604.350000001</v>
          </cell>
          <cell r="L73" t="str">
            <v>FEBBRAIO</v>
          </cell>
          <cell r="O73">
            <v>8.7106982551693468E-3</v>
          </cell>
          <cell r="Q73">
            <v>22381675.380000003</v>
          </cell>
          <cell r="R73">
            <v>185.27197049610885</v>
          </cell>
          <cell r="S73">
            <v>186.9</v>
          </cell>
          <cell r="T73">
            <v>120.80443318040962</v>
          </cell>
          <cell r="U73">
            <v>119.75214221508828</v>
          </cell>
          <cell r="V73">
            <v>1.0522909653213333</v>
          </cell>
        </row>
        <row r="74">
          <cell r="J74">
            <v>-271928.96999999997</v>
          </cell>
        </row>
        <row r="76">
          <cell r="A76" t="str">
            <v>MARZO</v>
          </cell>
          <cell r="J76">
            <v>19365518.68</v>
          </cell>
          <cell r="L76" t="str">
            <v>MARZO</v>
          </cell>
          <cell r="O76">
            <v>9.4099779204368517E-3</v>
          </cell>
          <cell r="Q76">
            <v>19365518.68</v>
          </cell>
          <cell r="R76">
            <v>163.64547164754381</v>
          </cell>
          <cell r="S76">
            <v>165.2</v>
          </cell>
          <cell r="T76">
            <v>118.33824966271629</v>
          </cell>
          <cell r="U76">
            <v>117.22468934624698</v>
          </cell>
          <cell r="V76">
            <v>1.113560316469318</v>
          </cell>
        </row>
        <row r="79">
          <cell r="A79" t="str">
            <v>APRILE</v>
          </cell>
          <cell r="L79" t="str">
            <v>APRILE</v>
          </cell>
        </row>
        <row r="82">
          <cell r="A82" t="str">
            <v>MAGGIO</v>
          </cell>
          <cell r="L82" t="str">
            <v>MAGGIO</v>
          </cell>
        </row>
        <row r="85">
          <cell r="A85" t="str">
            <v>GIUGNO</v>
          </cell>
          <cell r="L85" t="str">
            <v>GIUGNO</v>
          </cell>
        </row>
        <row r="88">
          <cell r="A88" t="str">
            <v>LUGLIO</v>
          </cell>
          <cell r="L88" t="str">
            <v>LUGLIO</v>
          </cell>
        </row>
        <row r="91">
          <cell r="A91" t="str">
            <v>AGOSTO</v>
          </cell>
          <cell r="L91" t="str">
            <v>AGOSTO</v>
          </cell>
        </row>
        <row r="94">
          <cell r="A94" t="str">
            <v>SETTEMBRE</v>
          </cell>
          <cell r="L94" t="str">
            <v>SETTEMBRE</v>
          </cell>
        </row>
        <row r="97">
          <cell r="A97" t="str">
            <v>OTTOBRE</v>
          </cell>
          <cell r="L97" t="str">
            <v>OTTOBRE</v>
          </cell>
        </row>
        <row r="100">
          <cell r="A100" t="str">
            <v>NOVEMBRE</v>
          </cell>
          <cell r="L100" t="str">
            <v>NOVEMBRE</v>
          </cell>
        </row>
        <row r="103">
          <cell r="A103" t="str">
            <v>DICEMBRE</v>
          </cell>
          <cell r="L103" t="str">
            <v>DICEMBRE</v>
          </cell>
        </row>
        <row r="106">
          <cell r="A106" t="str">
            <v>TOTALE</v>
          </cell>
          <cell r="J106">
            <v>66125705.509999998</v>
          </cell>
          <cell r="L106" t="str">
            <v>TOTALE</v>
          </cell>
          <cell r="O106">
            <v>1.0384368775347319E-2</v>
          </cell>
          <cell r="Q106">
            <v>66125705.509999998</v>
          </cell>
          <cell r="R106">
            <v>546.16886687288593</v>
          </cell>
          <cell r="S106">
            <v>551.90000000000009</v>
          </cell>
          <cell r="T106">
            <v>121.07190563351891</v>
          </cell>
          <cell r="U106">
            <v>119.8146503170864</v>
          </cell>
        </row>
        <row r="107">
          <cell r="A107" t="str">
            <v>escluso C.I.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tabColor rgb="FFFFC000"/>
    <pageSetUpPr fitToPage="1"/>
  </sheetPr>
  <dimension ref="A1:G11"/>
  <sheetViews>
    <sheetView showGridLines="0" tabSelected="1" zoomScaleNormal="100" workbookViewId="0">
      <selection activeCell="L10" sqref="L10"/>
    </sheetView>
  </sheetViews>
  <sheetFormatPr defaultRowHeight="15"/>
  <cols>
    <col min="1" max="1" width="60.140625" customWidth="1"/>
    <col min="2" max="2" width="11.7109375" customWidth="1"/>
    <col min="3" max="3" width="10.140625" customWidth="1"/>
    <col min="4" max="5" width="10.7109375" customWidth="1"/>
    <col min="6" max="6" width="12.28515625" customWidth="1"/>
    <col min="7" max="7" width="10.7109375" customWidth="1"/>
  </cols>
  <sheetData>
    <row r="1" spans="1:7" ht="16.5" customHeight="1">
      <c r="A1" s="5"/>
      <c r="B1" s="5"/>
      <c r="C1" s="5"/>
      <c r="D1" s="408" t="s">
        <v>50</v>
      </c>
      <c r="E1" s="408" t="e">
        <v>#REF!</v>
      </c>
      <c r="F1" s="49"/>
      <c r="G1" s="5"/>
    </row>
    <row r="2" spans="1:7" ht="19.5" customHeight="1" thickBot="1">
      <c r="A2" s="121"/>
      <c r="B2" s="121"/>
      <c r="C2" s="121"/>
      <c r="D2" s="122">
        <v>2019</v>
      </c>
      <c r="E2" s="165">
        <v>2018</v>
      </c>
      <c r="F2" s="165" t="s">
        <v>49</v>
      </c>
      <c r="G2" s="165" t="s">
        <v>5</v>
      </c>
    </row>
    <row r="3" spans="1:7" ht="15.75" customHeight="1">
      <c r="A3" s="154" t="s">
        <v>7</v>
      </c>
      <c r="B3" s="119"/>
      <c r="C3" s="119"/>
      <c r="D3" s="274"/>
      <c r="E3" s="120"/>
      <c r="F3" s="120"/>
      <c r="G3" s="120"/>
    </row>
    <row r="4" spans="1:7" ht="15.75" customHeight="1">
      <c r="A4" s="155" t="s">
        <v>8</v>
      </c>
      <c r="B4" s="405" t="s">
        <v>40</v>
      </c>
      <c r="C4" s="405"/>
      <c r="D4" s="275">
        <v>877</v>
      </c>
      <c r="E4" s="34">
        <v>883</v>
      </c>
      <c r="F4" s="1">
        <f>-E4+D4</f>
        <v>-6</v>
      </c>
      <c r="G4" s="2">
        <f>IF(OR(AND(D4-E4&lt;0,(D4-E4)/E4&gt;0),AND(D4-E4&gt;0,(D4-E4)/E4&lt;0))=TRUE,-(D4-E4)/E4*100,(D4-E4)/E4*100)</f>
        <v>-0.67950169875424693</v>
      </c>
    </row>
    <row r="5" spans="1:7" ht="15.75" customHeight="1">
      <c r="A5" s="9" t="s">
        <v>6</v>
      </c>
      <c r="B5" s="405" t="s">
        <v>41</v>
      </c>
      <c r="C5" s="405"/>
      <c r="D5" s="275">
        <v>5194</v>
      </c>
      <c r="E5" s="34">
        <v>5359</v>
      </c>
      <c r="F5" s="1">
        <f t="shared" ref="F5:F6" si="0">-E5+D5</f>
        <v>-165</v>
      </c>
      <c r="G5" s="2">
        <v>-3.2894736842105261</v>
      </c>
    </row>
    <row r="6" spans="1:7" s="4" customFormat="1" ht="15.75" customHeight="1">
      <c r="A6" s="156" t="s">
        <v>119</v>
      </c>
      <c r="B6" s="409" t="s">
        <v>105</v>
      </c>
      <c r="C6" s="409"/>
      <c r="D6" s="276">
        <v>1829</v>
      </c>
      <c r="E6" s="124">
        <v>1865</v>
      </c>
      <c r="F6" s="125">
        <f t="shared" si="0"/>
        <v>-36</v>
      </c>
      <c r="G6" s="346">
        <f>IF(OR(AND(D6-E6&lt;0,(D6-E6)/E6&gt;0),AND(D6-E6&gt;0,(D6-E6)/E6&lt;0))=TRUE,-(D6-E6)/E6*100,(D6-E6)/E6*100)</f>
        <v>-1.93029490616622</v>
      </c>
    </row>
    <row r="7" spans="1:7" ht="15.75" customHeight="1">
      <c r="A7" s="157" t="s">
        <v>10</v>
      </c>
      <c r="B7" s="354"/>
      <c r="C7" s="354"/>
      <c r="D7" s="277"/>
      <c r="E7" s="123"/>
      <c r="F7" s="123"/>
      <c r="G7" s="395"/>
    </row>
    <row r="8" spans="1:7" ht="15.75" customHeight="1">
      <c r="A8" s="155" t="s">
        <v>8</v>
      </c>
      <c r="B8" s="405" t="s">
        <v>106</v>
      </c>
      <c r="C8" s="405"/>
      <c r="D8" s="278">
        <v>60.7</v>
      </c>
      <c r="E8" s="35">
        <v>65.349999999999994</v>
      </c>
      <c r="F8" s="36">
        <f t="shared" ref="F8:F10" si="1">-E8+D8</f>
        <v>-4.6499999999999915</v>
      </c>
      <c r="G8" s="2">
        <f>IF(OR(AND(D8-E8&lt;0,(D8-E8)/E8&gt;0),AND(D8-E8&gt;0,(D8-E8)/E8&lt;0))=TRUE,-(D8-E8)/E8*100,(D8-E8)/E8*100)</f>
        <v>-7.1155317521040429</v>
      </c>
    </row>
    <row r="9" spans="1:7" ht="15.75" customHeight="1">
      <c r="A9" s="9" t="s">
        <v>6</v>
      </c>
      <c r="B9" s="405" t="s">
        <v>107</v>
      </c>
      <c r="C9" s="405"/>
      <c r="D9" s="292">
        <v>5.26</v>
      </c>
      <c r="E9" s="36">
        <v>4.51</v>
      </c>
      <c r="F9" s="36">
        <f t="shared" si="1"/>
        <v>0.75</v>
      </c>
      <c r="G9" s="2">
        <v>16.537062586228522</v>
      </c>
    </row>
    <row r="10" spans="1:7" s="4" customFormat="1" ht="15.75" customHeight="1" thickBot="1">
      <c r="A10" s="156" t="s">
        <v>9</v>
      </c>
      <c r="B10" s="406" t="s">
        <v>108</v>
      </c>
      <c r="C10" s="406"/>
      <c r="D10" s="279">
        <v>45</v>
      </c>
      <c r="E10" s="126">
        <v>45.02</v>
      </c>
      <c r="F10" s="153">
        <f t="shared" si="1"/>
        <v>-2.0000000000003126E-2</v>
      </c>
      <c r="G10" s="346">
        <f>IF(OR(AND(D10-E10&lt;0,(D10-E10)/E10&gt;0),AND(D10-E10&gt;0,(D10-E10)/E10&lt;0))=TRUE,-(D10-E10)/E10*100,(D10-E10)/E10*100)</f>
        <v>-4.4424700133281043E-2</v>
      </c>
    </row>
    <row r="11" spans="1:7" ht="20.25" customHeight="1">
      <c r="A11" s="407" t="s">
        <v>123</v>
      </c>
      <c r="B11" s="407"/>
      <c r="C11" s="407"/>
      <c r="D11" s="407"/>
      <c r="E11" s="407"/>
      <c r="F11" s="407"/>
      <c r="G11" s="407"/>
    </row>
  </sheetData>
  <mergeCells count="8">
    <mergeCell ref="B9:C9"/>
    <mergeCell ref="B10:C10"/>
    <mergeCell ref="A11:G11"/>
    <mergeCell ref="D1:E1"/>
    <mergeCell ref="B4:C4"/>
    <mergeCell ref="B5:C5"/>
    <mergeCell ref="B6:C6"/>
    <mergeCell ref="B8:C8"/>
  </mergeCells>
  <conditionalFormatting sqref="F3 F5:F10">
    <cfRule type="expression" dxfId="28" priority="4">
      <formula>#REF!="SI"</formula>
    </cfRule>
  </conditionalFormatting>
  <pageMargins left="0.70866141732283472" right="0.70866141732283472" top="0.74803149606299213" bottom="0.74803149606299213"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expression" priority="2" id="{1BC25AE2-228F-4D3E-B9F3-17B7D9C31A3E}">
            <xm:f>'\\ennf2001\ENI_BICOR\RELAZIONI\2019\Trimestrali-Mensili-Semestrale\Semestrale 2019\Tabelle\[Sem 2019 - Highligths.xlsm]SELEZIONE'!#REF!="SI"</xm:f>
            <x14:dxf>
              <fill>
                <patternFill>
                  <bgColor theme="0" tint="-4.9989318521683403E-2"/>
                </patternFill>
              </fill>
            </x14:dxf>
          </x14:cfRule>
          <xm:sqref>D2:E2</xm:sqref>
        </x14:conditionalFormatting>
        <x14:conditionalFormatting xmlns:xm="http://schemas.microsoft.com/office/excel/2006/main">
          <x14:cfRule type="expression" priority="1" id="{A19B8B54-821E-4EBF-B6AB-A6D13716A40B}">
            <xm:f>'\\ennf2001\ENI_BICOR\RELAZIONI\2019\Trimestrali-Mensili-Semestrale\Semestrale 2019\Tabelle\[Sem 2019 - Highligths.xlsm]SELEZIONE'!#REF!="SI"</xm:f>
            <x14:dxf>
              <fill>
                <patternFill>
                  <bgColor theme="0" tint="-4.9989318521683403E-2"/>
                </patternFill>
              </fill>
            </x14:dxf>
          </x14:cfRule>
          <xm:sqref>F2:G2</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tabColor rgb="FF92D050"/>
    <pageSetUpPr fitToPage="1"/>
  </sheetPr>
  <dimension ref="A1:F26"/>
  <sheetViews>
    <sheetView showGridLines="0" showZeros="0" workbookViewId="0">
      <selection activeCell="H16" sqref="H16"/>
    </sheetView>
  </sheetViews>
  <sheetFormatPr defaultRowHeight="15" customHeight="1"/>
  <cols>
    <col min="1" max="1" width="51.140625" style="68" customWidth="1"/>
    <col min="2" max="2" width="19.7109375" style="72" customWidth="1"/>
    <col min="3" max="6" width="12.85546875" style="68" customWidth="1"/>
    <col min="7" max="235" width="9.140625" style="68"/>
    <col min="236" max="236" width="46.7109375" style="68" customWidth="1"/>
    <col min="237" max="237" width="22" style="68" customWidth="1"/>
    <col min="238" max="240" width="9.140625" style="68"/>
    <col min="241" max="241" width="9.7109375" style="68" customWidth="1"/>
    <col min="242" max="491" width="9.140625" style="68"/>
    <col min="492" max="492" width="46.7109375" style="68" customWidth="1"/>
    <col min="493" max="493" width="22" style="68" customWidth="1"/>
    <col min="494" max="496" width="9.140625" style="68"/>
    <col min="497" max="497" width="9.7109375" style="68" customWidth="1"/>
    <col min="498" max="747" width="9.140625" style="68"/>
    <col min="748" max="748" width="46.7109375" style="68" customWidth="1"/>
    <col min="749" max="749" width="22" style="68" customWidth="1"/>
    <col min="750" max="752" width="9.140625" style="68"/>
    <col min="753" max="753" width="9.7109375" style="68" customWidth="1"/>
    <col min="754" max="1003" width="9.140625" style="68"/>
    <col min="1004" max="1004" width="46.7109375" style="68" customWidth="1"/>
    <col min="1005" max="1005" width="22" style="68" customWidth="1"/>
    <col min="1006" max="1008" width="9.140625" style="68"/>
    <col min="1009" max="1009" width="9.7109375" style="68" customWidth="1"/>
    <col min="1010" max="1259" width="9.140625" style="68"/>
    <col min="1260" max="1260" width="46.7109375" style="68" customWidth="1"/>
    <col min="1261" max="1261" width="22" style="68" customWidth="1"/>
    <col min="1262" max="1264" width="9.140625" style="68"/>
    <col min="1265" max="1265" width="9.7109375" style="68" customWidth="1"/>
    <col min="1266" max="1515" width="9.140625" style="68"/>
    <col min="1516" max="1516" width="46.7109375" style="68" customWidth="1"/>
    <col min="1517" max="1517" width="22" style="68" customWidth="1"/>
    <col min="1518" max="1520" width="9.140625" style="68"/>
    <col min="1521" max="1521" width="9.7109375" style="68" customWidth="1"/>
    <col min="1522" max="1771" width="9.140625" style="68"/>
    <col min="1772" max="1772" width="46.7109375" style="68" customWidth="1"/>
    <col min="1773" max="1773" width="22" style="68" customWidth="1"/>
    <col min="1774" max="1776" width="9.140625" style="68"/>
    <col min="1777" max="1777" width="9.7109375" style="68" customWidth="1"/>
    <col min="1778" max="2027" width="9.140625" style="68"/>
    <col min="2028" max="2028" width="46.7109375" style="68" customWidth="1"/>
    <col min="2029" max="2029" width="22" style="68" customWidth="1"/>
    <col min="2030" max="2032" width="9.140625" style="68"/>
    <col min="2033" max="2033" width="9.7109375" style="68" customWidth="1"/>
    <col min="2034" max="2283" width="9.140625" style="68"/>
    <col min="2284" max="2284" width="46.7109375" style="68" customWidth="1"/>
    <col min="2285" max="2285" width="22" style="68" customWidth="1"/>
    <col min="2286" max="2288" width="9.140625" style="68"/>
    <col min="2289" max="2289" width="9.7109375" style="68" customWidth="1"/>
    <col min="2290" max="2539" width="9.140625" style="68"/>
    <col min="2540" max="2540" width="46.7109375" style="68" customWidth="1"/>
    <col min="2541" max="2541" width="22" style="68" customWidth="1"/>
    <col min="2542" max="2544" width="9.140625" style="68"/>
    <col min="2545" max="2545" width="9.7109375" style="68" customWidth="1"/>
    <col min="2546" max="2795" width="9.140625" style="68"/>
    <col min="2796" max="2796" width="46.7109375" style="68" customWidth="1"/>
    <col min="2797" max="2797" width="22" style="68" customWidth="1"/>
    <col min="2798" max="2800" width="9.140625" style="68"/>
    <col min="2801" max="2801" width="9.7109375" style="68" customWidth="1"/>
    <col min="2802" max="3051" width="9.140625" style="68"/>
    <col min="3052" max="3052" width="46.7109375" style="68" customWidth="1"/>
    <col min="3053" max="3053" width="22" style="68" customWidth="1"/>
    <col min="3054" max="3056" width="9.140625" style="68"/>
    <col min="3057" max="3057" width="9.7109375" style="68" customWidth="1"/>
    <col min="3058" max="3307" width="9.140625" style="68"/>
    <col min="3308" max="3308" width="46.7109375" style="68" customWidth="1"/>
    <col min="3309" max="3309" width="22" style="68" customWidth="1"/>
    <col min="3310" max="3312" width="9.140625" style="68"/>
    <col min="3313" max="3313" width="9.7109375" style="68" customWidth="1"/>
    <col min="3314" max="3563" width="9.140625" style="68"/>
    <col min="3564" max="3564" width="46.7109375" style="68" customWidth="1"/>
    <col min="3565" max="3565" width="22" style="68" customWidth="1"/>
    <col min="3566" max="3568" width="9.140625" style="68"/>
    <col min="3569" max="3569" width="9.7109375" style="68" customWidth="1"/>
    <col min="3570" max="3819" width="9.140625" style="68"/>
    <col min="3820" max="3820" width="46.7109375" style="68" customWidth="1"/>
    <col min="3821" max="3821" width="22" style="68" customWidth="1"/>
    <col min="3822" max="3824" width="9.140625" style="68"/>
    <col min="3825" max="3825" width="9.7109375" style="68" customWidth="1"/>
    <col min="3826" max="4075" width="9.140625" style="68"/>
    <col min="4076" max="4076" width="46.7109375" style="68" customWidth="1"/>
    <col min="4077" max="4077" width="22" style="68" customWidth="1"/>
    <col min="4078" max="4080" width="9.140625" style="68"/>
    <col min="4081" max="4081" width="9.7109375" style="68" customWidth="1"/>
    <col min="4082" max="4331" width="9.140625" style="68"/>
    <col min="4332" max="4332" width="46.7109375" style="68" customWidth="1"/>
    <col min="4333" max="4333" width="22" style="68" customWidth="1"/>
    <col min="4334" max="4336" width="9.140625" style="68"/>
    <col min="4337" max="4337" width="9.7109375" style="68" customWidth="1"/>
    <col min="4338" max="4587" width="9.140625" style="68"/>
    <col min="4588" max="4588" width="46.7109375" style="68" customWidth="1"/>
    <col min="4589" max="4589" width="22" style="68" customWidth="1"/>
    <col min="4590" max="4592" width="9.140625" style="68"/>
    <col min="4593" max="4593" width="9.7109375" style="68" customWidth="1"/>
    <col min="4594" max="4843" width="9.140625" style="68"/>
    <col min="4844" max="4844" width="46.7109375" style="68" customWidth="1"/>
    <col min="4845" max="4845" width="22" style="68" customWidth="1"/>
    <col min="4846" max="4848" width="9.140625" style="68"/>
    <col min="4849" max="4849" width="9.7109375" style="68" customWidth="1"/>
    <col min="4850" max="5099" width="9.140625" style="68"/>
    <col min="5100" max="5100" width="46.7109375" style="68" customWidth="1"/>
    <col min="5101" max="5101" width="22" style="68" customWidth="1"/>
    <col min="5102" max="5104" width="9.140625" style="68"/>
    <col min="5105" max="5105" width="9.7109375" style="68" customWidth="1"/>
    <col min="5106" max="5355" width="9.140625" style="68"/>
    <col min="5356" max="5356" width="46.7109375" style="68" customWidth="1"/>
    <col min="5357" max="5357" width="22" style="68" customWidth="1"/>
    <col min="5358" max="5360" width="9.140625" style="68"/>
    <col min="5361" max="5361" width="9.7109375" style="68" customWidth="1"/>
    <col min="5362" max="5611" width="9.140625" style="68"/>
    <col min="5612" max="5612" width="46.7109375" style="68" customWidth="1"/>
    <col min="5613" max="5613" width="22" style="68" customWidth="1"/>
    <col min="5614" max="5616" width="9.140625" style="68"/>
    <col min="5617" max="5617" width="9.7109375" style="68" customWidth="1"/>
    <col min="5618" max="5867" width="9.140625" style="68"/>
    <col min="5868" max="5868" width="46.7109375" style="68" customWidth="1"/>
    <col min="5869" max="5869" width="22" style="68" customWidth="1"/>
    <col min="5870" max="5872" width="9.140625" style="68"/>
    <col min="5873" max="5873" width="9.7109375" style="68" customWidth="1"/>
    <col min="5874" max="6123" width="9.140625" style="68"/>
    <col min="6124" max="6124" width="46.7109375" style="68" customWidth="1"/>
    <col min="6125" max="6125" width="22" style="68" customWidth="1"/>
    <col min="6126" max="6128" width="9.140625" style="68"/>
    <col min="6129" max="6129" width="9.7109375" style="68" customWidth="1"/>
    <col min="6130" max="6379" width="9.140625" style="68"/>
    <col min="6380" max="6380" width="46.7109375" style="68" customWidth="1"/>
    <col min="6381" max="6381" width="22" style="68" customWidth="1"/>
    <col min="6382" max="6384" width="9.140625" style="68"/>
    <col min="6385" max="6385" width="9.7109375" style="68" customWidth="1"/>
    <col min="6386" max="6635" width="9.140625" style="68"/>
    <col min="6636" max="6636" width="46.7109375" style="68" customWidth="1"/>
    <col min="6637" max="6637" width="22" style="68" customWidth="1"/>
    <col min="6638" max="6640" width="9.140625" style="68"/>
    <col min="6641" max="6641" width="9.7109375" style="68" customWidth="1"/>
    <col min="6642" max="6891" width="9.140625" style="68"/>
    <col min="6892" max="6892" width="46.7109375" style="68" customWidth="1"/>
    <col min="6893" max="6893" width="22" style="68" customWidth="1"/>
    <col min="6894" max="6896" width="9.140625" style="68"/>
    <col min="6897" max="6897" width="9.7109375" style="68" customWidth="1"/>
    <col min="6898" max="7147" width="9.140625" style="68"/>
    <col min="7148" max="7148" width="46.7109375" style="68" customWidth="1"/>
    <col min="7149" max="7149" width="22" style="68" customWidth="1"/>
    <col min="7150" max="7152" width="9.140625" style="68"/>
    <col min="7153" max="7153" width="9.7109375" style="68" customWidth="1"/>
    <col min="7154" max="7403" width="9.140625" style="68"/>
    <col min="7404" max="7404" width="46.7109375" style="68" customWidth="1"/>
    <col min="7405" max="7405" width="22" style="68" customWidth="1"/>
    <col min="7406" max="7408" width="9.140625" style="68"/>
    <col min="7409" max="7409" width="9.7109375" style="68" customWidth="1"/>
    <col min="7410" max="7659" width="9.140625" style="68"/>
    <col min="7660" max="7660" width="46.7109375" style="68" customWidth="1"/>
    <col min="7661" max="7661" width="22" style="68" customWidth="1"/>
    <col min="7662" max="7664" width="9.140625" style="68"/>
    <col min="7665" max="7665" width="9.7109375" style="68" customWidth="1"/>
    <col min="7666" max="7915" width="9.140625" style="68"/>
    <col min="7916" max="7916" width="46.7109375" style="68" customWidth="1"/>
    <col min="7917" max="7917" width="22" style="68" customWidth="1"/>
    <col min="7918" max="7920" width="9.140625" style="68"/>
    <col min="7921" max="7921" width="9.7109375" style="68" customWidth="1"/>
    <col min="7922" max="8171" width="9.140625" style="68"/>
    <col min="8172" max="8172" width="46.7109375" style="68" customWidth="1"/>
    <col min="8173" max="8173" width="22" style="68" customWidth="1"/>
    <col min="8174" max="8176" width="9.140625" style="68"/>
    <col min="8177" max="8177" width="9.7109375" style="68" customWidth="1"/>
    <col min="8178" max="8427" width="9.140625" style="68"/>
    <col min="8428" max="8428" width="46.7109375" style="68" customWidth="1"/>
    <col min="8429" max="8429" width="22" style="68" customWidth="1"/>
    <col min="8430" max="8432" width="9.140625" style="68"/>
    <col min="8433" max="8433" width="9.7109375" style="68" customWidth="1"/>
    <col min="8434" max="8683" width="9.140625" style="68"/>
    <col min="8684" max="8684" width="46.7109375" style="68" customWidth="1"/>
    <col min="8685" max="8685" width="22" style="68" customWidth="1"/>
    <col min="8686" max="8688" width="9.140625" style="68"/>
    <col min="8689" max="8689" width="9.7109375" style="68" customWidth="1"/>
    <col min="8690" max="8939" width="9.140625" style="68"/>
    <col min="8940" max="8940" width="46.7109375" style="68" customWidth="1"/>
    <col min="8941" max="8941" width="22" style="68" customWidth="1"/>
    <col min="8942" max="8944" width="9.140625" style="68"/>
    <col min="8945" max="8945" width="9.7109375" style="68" customWidth="1"/>
    <col min="8946" max="9195" width="9.140625" style="68"/>
    <col min="9196" max="9196" width="46.7109375" style="68" customWidth="1"/>
    <col min="9197" max="9197" width="22" style="68" customWidth="1"/>
    <col min="9198" max="9200" width="9.140625" style="68"/>
    <col min="9201" max="9201" width="9.7109375" style="68" customWidth="1"/>
    <col min="9202" max="9451" width="9.140625" style="68"/>
    <col min="9452" max="9452" width="46.7109375" style="68" customWidth="1"/>
    <col min="9453" max="9453" width="22" style="68" customWidth="1"/>
    <col min="9454" max="9456" width="9.140625" style="68"/>
    <col min="9457" max="9457" width="9.7109375" style="68" customWidth="1"/>
    <col min="9458" max="9707" width="9.140625" style="68"/>
    <col min="9708" max="9708" width="46.7109375" style="68" customWidth="1"/>
    <col min="9709" max="9709" width="22" style="68" customWidth="1"/>
    <col min="9710" max="9712" width="9.140625" style="68"/>
    <col min="9713" max="9713" width="9.7109375" style="68" customWidth="1"/>
    <col min="9714" max="9963" width="9.140625" style="68"/>
    <col min="9964" max="9964" width="46.7109375" style="68" customWidth="1"/>
    <col min="9965" max="9965" width="22" style="68" customWidth="1"/>
    <col min="9966" max="9968" width="9.140625" style="68"/>
    <col min="9969" max="9969" width="9.7109375" style="68" customWidth="1"/>
    <col min="9970" max="10219" width="9.140625" style="68"/>
    <col min="10220" max="10220" width="46.7109375" style="68" customWidth="1"/>
    <col min="10221" max="10221" width="22" style="68" customWidth="1"/>
    <col min="10222" max="10224" width="9.140625" style="68"/>
    <col min="10225" max="10225" width="9.7109375" style="68" customWidth="1"/>
    <col min="10226" max="10475" width="9.140625" style="68"/>
    <col min="10476" max="10476" width="46.7109375" style="68" customWidth="1"/>
    <col min="10477" max="10477" width="22" style="68" customWidth="1"/>
    <col min="10478" max="10480" width="9.140625" style="68"/>
    <col min="10481" max="10481" width="9.7109375" style="68" customWidth="1"/>
    <col min="10482" max="10731" width="9.140625" style="68"/>
    <col min="10732" max="10732" width="46.7109375" style="68" customWidth="1"/>
    <col min="10733" max="10733" width="22" style="68" customWidth="1"/>
    <col min="10734" max="10736" width="9.140625" style="68"/>
    <col min="10737" max="10737" width="9.7109375" style="68" customWidth="1"/>
    <col min="10738" max="10987" width="9.140625" style="68"/>
    <col min="10988" max="10988" width="46.7109375" style="68" customWidth="1"/>
    <col min="10989" max="10989" width="22" style="68" customWidth="1"/>
    <col min="10990" max="10992" width="9.140625" style="68"/>
    <col min="10993" max="10993" width="9.7109375" style="68" customWidth="1"/>
    <col min="10994" max="11243" width="9.140625" style="68"/>
    <col min="11244" max="11244" width="46.7109375" style="68" customWidth="1"/>
    <col min="11245" max="11245" width="22" style="68" customWidth="1"/>
    <col min="11246" max="11248" width="9.140625" style="68"/>
    <col min="11249" max="11249" width="9.7109375" style="68" customWidth="1"/>
    <col min="11250" max="11499" width="9.140625" style="68"/>
    <col min="11500" max="11500" width="46.7109375" style="68" customWidth="1"/>
    <col min="11501" max="11501" width="22" style="68" customWidth="1"/>
    <col min="11502" max="11504" width="9.140625" style="68"/>
    <col min="11505" max="11505" width="9.7109375" style="68" customWidth="1"/>
    <col min="11506" max="11755" width="9.140625" style="68"/>
    <col min="11756" max="11756" width="46.7109375" style="68" customWidth="1"/>
    <col min="11757" max="11757" width="22" style="68" customWidth="1"/>
    <col min="11758" max="11760" width="9.140625" style="68"/>
    <col min="11761" max="11761" width="9.7109375" style="68" customWidth="1"/>
    <col min="11762" max="12011" width="9.140625" style="68"/>
    <col min="12012" max="12012" width="46.7109375" style="68" customWidth="1"/>
    <col min="12013" max="12013" width="22" style="68" customWidth="1"/>
    <col min="12014" max="12016" width="9.140625" style="68"/>
    <col min="12017" max="12017" width="9.7109375" style="68" customWidth="1"/>
    <col min="12018" max="12267" width="9.140625" style="68"/>
    <col min="12268" max="12268" width="46.7109375" style="68" customWidth="1"/>
    <col min="12269" max="12269" width="22" style="68" customWidth="1"/>
    <col min="12270" max="12272" width="9.140625" style="68"/>
    <col min="12273" max="12273" width="9.7109375" style="68" customWidth="1"/>
    <col min="12274" max="12523" width="9.140625" style="68"/>
    <col min="12524" max="12524" width="46.7109375" style="68" customWidth="1"/>
    <col min="12525" max="12525" width="22" style="68" customWidth="1"/>
    <col min="12526" max="12528" width="9.140625" style="68"/>
    <col min="12529" max="12529" width="9.7109375" style="68" customWidth="1"/>
    <col min="12530" max="12779" width="9.140625" style="68"/>
    <col min="12780" max="12780" width="46.7109375" style="68" customWidth="1"/>
    <col min="12781" max="12781" width="22" style="68" customWidth="1"/>
    <col min="12782" max="12784" width="9.140625" style="68"/>
    <col min="12785" max="12785" width="9.7109375" style="68" customWidth="1"/>
    <col min="12786" max="13035" width="9.140625" style="68"/>
    <col min="13036" max="13036" width="46.7109375" style="68" customWidth="1"/>
    <col min="13037" max="13037" width="22" style="68" customWidth="1"/>
    <col min="13038" max="13040" width="9.140625" style="68"/>
    <col min="13041" max="13041" width="9.7109375" style="68" customWidth="1"/>
    <col min="13042" max="13291" width="9.140625" style="68"/>
    <col min="13292" max="13292" width="46.7109375" style="68" customWidth="1"/>
    <col min="13293" max="13293" width="22" style="68" customWidth="1"/>
    <col min="13294" max="13296" width="9.140625" style="68"/>
    <col min="13297" max="13297" width="9.7109375" style="68" customWidth="1"/>
    <col min="13298" max="13547" width="9.140625" style="68"/>
    <col min="13548" max="13548" width="46.7109375" style="68" customWidth="1"/>
    <col min="13549" max="13549" width="22" style="68" customWidth="1"/>
    <col min="13550" max="13552" width="9.140625" style="68"/>
    <col min="13553" max="13553" width="9.7109375" style="68" customWidth="1"/>
    <col min="13554" max="13803" width="9.140625" style="68"/>
    <col min="13804" max="13804" width="46.7109375" style="68" customWidth="1"/>
    <col min="13805" max="13805" width="22" style="68" customWidth="1"/>
    <col min="13806" max="13808" width="9.140625" style="68"/>
    <col min="13809" max="13809" width="9.7109375" style="68" customWidth="1"/>
    <col min="13810" max="14059" width="9.140625" style="68"/>
    <col min="14060" max="14060" width="46.7109375" style="68" customWidth="1"/>
    <col min="14061" max="14061" width="22" style="68" customWidth="1"/>
    <col min="14062" max="14064" width="9.140625" style="68"/>
    <col min="14065" max="14065" width="9.7109375" style="68" customWidth="1"/>
    <col min="14066" max="14315" width="9.140625" style="68"/>
    <col min="14316" max="14316" width="46.7109375" style="68" customWidth="1"/>
    <col min="14317" max="14317" width="22" style="68" customWidth="1"/>
    <col min="14318" max="14320" width="9.140625" style="68"/>
    <col min="14321" max="14321" width="9.7109375" style="68" customWidth="1"/>
    <col min="14322" max="14571" width="9.140625" style="68"/>
    <col min="14572" max="14572" width="46.7109375" style="68" customWidth="1"/>
    <col min="14573" max="14573" width="22" style="68" customWidth="1"/>
    <col min="14574" max="14576" width="9.140625" style="68"/>
    <col min="14577" max="14577" width="9.7109375" style="68" customWidth="1"/>
    <col min="14578" max="14827" width="9.140625" style="68"/>
    <col min="14828" max="14828" width="46.7109375" style="68" customWidth="1"/>
    <col min="14829" max="14829" width="22" style="68" customWidth="1"/>
    <col min="14830" max="14832" width="9.140625" style="68"/>
    <col min="14833" max="14833" width="9.7109375" style="68" customWidth="1"/>
    <col min="14834" max="15083" width="9.140625" style="68"/>
    <col min="15084" max="15084" width="46.7109375" style="68" customWidth="1"/>
    <col min="15085" max="15085" width="22" style="68" customWidth="1"/>
    <col min="15086" max="15088" width="9.140625" style="68"/>
    <col min="15089" max="15089" width="9.7109375" style="68" customWidth="1"/>
    <col min="15090" max="15339" width="9.140625" style="68"/>
    <col min="15340" max="15340" width="46.7109375" style="68" customWidth="1"/>
    <col min="15341" max="15341" width="22" style="68" customWidth="1"/>
    <col min="15342" max="15344" width="9.140625" style="68"/>
    <col min="15345" max="15345" width="9.7109375" style="68" customWidth="1"/>
    <col min="15346" max="15595" width="9.140625" style="68"/>
    <col min="15596" max="15596" width="46.7109375" style="68" customWidth="1"/>
    <col min="15597" max="15597" width="22" style="68" customWidth="1"/>
    <col min="15598" max="15600" width="9.140625" style="68"/>
    <col min="15601" max="15601" width="9.7109375" style="68" customWidth="1"/>
    <col min="15602" max="15851" width="9.140625" style="68"/>
    <col min="15852" max="15852" width="46.7109375" style="68" customWidth="1"/>
    <col min="15853" max="15853" width="22" style="68" customWidth="1"/>
    <col min="15854" max="15856" width="9.140625" style="68"/>
    <col min="15857" max="15857" width="9.7109375" style="68" customWidth="1"/>
    <col min="15858" max="16107" width="9.140625" style="68"/>
    <col min="16108" max="16108" width="46.7109375" style="68" customWidth="1"/>
    <col min="16109" max="16109" width="22" style="68" customWidth="1"/>
    <col min="16110" max="16112" width="9.140625" style="68"/>
    <col min="16113" max="16113" width="9.7109375" style="68" customWidth="1"/>
    <col min="16114" max="16384" width="9.140625" style="68"/>
  </cols>
  <sheetData>
    <row r="1" spans="1:6" ht="15" customHeight="1">
      <c r="A1" s="38" t="s">
        <v>101</v>
      </c>
      <c r="B1" s="81"/>
      <c r="C1" s="408" t="s">
        <v>50</v>
      </c>
      <c r="D1" s="408"/>
      <c r="E1" s="118"/>
      <c r="F1"/>
    </row>
    <row r="2" spans="1:6" ht="19.5" customHeight="1" thickBot="1">
      <c r="A2" s="219"/>
      <c r="B2" s="338" t="s">
        <v>112</v>
      </c>
      <c r="C2" s="128">
        <v>2019</v>
      </c>
      <c r="D2" s="132">
        <v>2018</v>
      </c>
      <c r="E2" s="132" t="s">
        <v>49</v>
      </c>
      <c r="F2" s="132" t="s">
        <v>56</v>
      </c>
    </row>
    <row r="3" spans="1:6" ht="18.75" customHeight="1">
      <c r="A3" s="336" t="s">
        <v>11</v>
      </c>
      <c r="B3" s="237"/>
      <c r="C3" s="319">
        <f>+C4+C9</f>
        <v>6.53</v>
      </c>
      <c r="D3" s="238">
        <f>+D4+D9</f>
        <v>6.45</v>
      </c>
      <c r="E3" s="239">
        <f t="shared" ref="E3:E26" si="0">+C3-D3</f>
        <v>8.0000000000000071E-2</v>
      </c>
      <c r="F3" s="240">
        <f>IF(OR(AND(C3-D3&lt;0,(C3-D3)/D3&gt;0),AND(C3-D3&gt;0,(C3-D3)/D3&lt;0))=TRUE,-(C3-D3)/D3*100,(C3-D3)/D3*100)</f>
        <v>1.2403100775193809</v>
      </c>
    </row>
    <row r="4" spans="1:6" ht="18.75" customHeight="1">
      <c r="A4" s="241" t="s">
        <v>69</v>
      </c>
      <c r="B4" s="242"/>
      <c r="C4" s="320">
        <f>SUM(C5:C8)</f>
        <v>2.86</v>
      </c>
      <c r="D4" s="243">
        <f>SUM(D5:D8)</f>
        <v>2.88</v>
      </c>
      <c r="E4" s="244">
        <f t="shared" si="0"/>
        <v>-2.0000000000000018E-2</v>
      </c>
      <c r="F4" s="245">
        <f t="shared" ref="F4:F26" si="1">IF(OR(AND(C4-D4&lt;0,(C4-D4)/D4&gt;0),AND(C4-D4&gt;0,(C4-D4)/D4&lt;0))=TRUE,-(C4-D4)/D4*100,(C4-D4)/D4*100)</f>
        <v>-0.69444444444444509</v>
      </c>
    </row>
    <row r="5" spans="1:6" ht="18.75" customHeight="1">
      <c r="A5" s="82" t="s">
        <v>70</v>
      </c>
      <c r="B5" s="83"/>
      <c r="C5" s="321">
        <v>0.71</v>
      </c>
      <c r="D5" s="84">
        <v>0.7</v>
      </c>
      <c r="E5" s="85">
        <f t="shared" si="0"/>
        <v>1.0000000000000009E-2</v>
      </c>
      <c r="F5" s="86">
        <f t="shared" si="1"/>
        <v>1.4285714285714299</v>
      </c>
    </row>
    <row r="6" spans="1:6" ht="18.75" customHeight="1">
      <c r="A6" s="82" t="s">
        <v>71</v>
      </c>
      <c r="B6" s="83"/>
      <c r="C6" s="321">
        <v>1.94</v>
      </c>
      <c r="D6" s="84">
        <v>1.97</v>
      </c>
      <c r="E6" s="85">
        <f t="shared" si="0"/>
        <v>-3.0000000000000027E-2</v>
      </c>
      <c r="F6" s="86">
        <f t="shared" si="1"/>
        <v>-1.5228426395939101</v>
      </c>
    </row>
    <row r="7" spans="1:6" ht="18.75" customHeight="1">
      <c r="A7" s="82" t="s">
        <v>72</v>
      </c>
      <c r="B7" s="83"/>
      <c r="C7" s="321">
        <v>0.19</v>
      </c>
      <c r="D7" s="84">
        <v>0.19</v>
      </c>
      <c r="E7" s="85">
        <f t="shared" si="0"/>
        <v>0</v>
      </c>
      <c r="F7" s="86">
        <f t="shared" si="1"/>
        <v>0</v>
      </c>
    </row>
    <row r="8" spans="1:6" ht="18.75" customHeight="1">
      <c r="A8" s="82" t="s">
        <v>73</v>
      </c>
      <c r="B8" s="83"/>
      <c r="C8" s="321">
        <v>0.02</v>
      </c>
      <c r="D8" s="84">
        <v>0.02</v>
      </c>
      <c r="E8" s="85">
        <f t="shared" si="0"/>
        <v>0</v>
      </c>
      <c r="F8" s="86">
        <f t="shared" si="1"/>
        <v>0</v>
      </c>
    </row>
    <row r="9" spans="1:6" ht="18.75" customHeight="1">
      <c r="A9" s="241" t="s">
        <v>74</v>
      </c>
      <c r="B9" s="242"/>
      <c r="C9" s="320">
        <f>SUM(C10:C17)</f>
        <v>3.6700000000000004</v>
      </c>
      <c r="D9" s="243">
        <f>SUM(D10:D17)</f>
        <v>3.5700000000000003</v>
      </c>
      <c r="E9" s="244">
        <f t="shared" si="0"/>
        <v>0.10000000000000009</v>
      </c>
      <c r="F9" s="245">
        <f t="shared" si="1"/>
        <v>2.8011204481792737</v>
      </c>
    </row>
    <row r="10" spans="1:6" ht="18.75" customHeight="1">
      <c r="A10" s="82" t="s">
        <v>71</v>
      </c>
      <c r="B10" s="83"/>
      <c r="C10" s="321">
        <v>1.62</v>
      </c>
      <c r="D10" s="84">
        <v>1.47</v>
      </c>
      <c r="E10" s="85">
        <f t="shared" si="0"/>
        <v>0.15000000000000013</v>
      </c>
      <c r="F10" s="86">
        <f t="shared" si="1"/>
        <v>10.204081632653072</v>
      </c>
    </row>
    <row r="11" spans="1:6" ht="18.75" customHeight="1">
      <c r="A11" s="82" t="s">
        <v>75</v>
      </c>
      <c r="B11" s="83"/>
      <c r="C11" s="321">
        <v>0.03</v>
      </c>
      <c r="D11" s="84">
        <v>0.04</v>
      </c>
      <c r="E11" s="85">
        <f t="shared" si="0"/>
        <v>-1.0000000000000002E-2</v>
      </c>
      <c r="F11" s="86">
        <f t="shared" si="1"/>
        <v>-25.000000000000007</v>
      </c>
    </row>
    <row r="12" spans="1:6" ht="18.75" customHeight="1">
      <c r="A12" s="82" t="s">
        <v>72</v>
      </c>
      <c r="B12" s="83"/>
      <c r="C12" s="321">
        <v>0.1</v>
      </c>
      <c r="D12" s="84">
        <v>0.11</v>
      </c>
      <c r="E12" s="85">
        <f t="shared" si="0"/>
        <v>-9.999999999999995E-3</v>
      </c>
      <c r="F12" s="86">
        <f t="shared" si="1"/>
        <v>-9.0909090909090864</v>
      </c>
    </row>
    <row r="13" spans="1:6" ht="18.75" customHeight="1">
      <c r="A13" s="82" t="s">
        <v>70</v>
      </c>
      <c r="B13" s="83"/>
      <c r="C13" s="321">
        <v>0.22</v>
      </c>
      <c r="D13" s="84">
        <v>0.2</v>
      </c>
      <c r="E13" s="85">
        <f t="shared" si="0"/>
        <v>1.999999999999999E-2</v>
      </c>
      <c r="F13" s="86">
        <f t="shared" si="1"/>
        <v>9.9999999999999947</v>
      </c>
    </row>
    <row r="14" spans="1:6" ht="18.75" customHeight="1">
      <c r="A14" s="82" t="s">
        <v>76</v>
      </c>
      <c r="B14" s="83"/>
      <c r="C14" s="321">
        <v>0.04</v>
      </c>
      <c r="D14" s="84">
        <v>0.04</v>
      </c>
      <c r="E14" s="85">
        <f t="shared" si="0"/>
        <v>0</v>
      </c>
      <c r="F14" s="86">
        <f t="shared" si="1"/>
        <v>0</v>
      </c>
    </row>
    <row r="15" spans="1:6" ht="18.75" customHeight="1">
      <c r="A15" s="82" t="s">
        <v>46</v>
      </c>
      <c r="B15" s="83"/>
      <c r="C15" s="321">
        <v>0.37</v>
      </c>
      <c r="D15" s="84">
        <v>0.42</v>
      </c>
      <c r="E15" s="85">
        <f t="shared" si="0"/>
        <v>-4.9999999999999989E-2</v>
      </c>
      <c r="F15" s="86">
        <f t="shared" si="1"/>
        <v>-11.904761904761903</v>
      </c>
    </row>
    <row r="16" spans="1:6" ht="18.75" customHeight="1">
      <c r="A16" s="82" t="s">
        <v>77</v>
      </c>
      <c r="B16" s="83"/>
      <c r="C16" s="321">
        <v>0.91</v>
      </c>
      <c r="D16" s="84">
        <v>0.96</v>
      </c>
      <c r="E16" s="85">
        <f t="shared" si="0"/>
        <v>-4.9999999999999933E-2</v>
      </c>
      <c r="F16" s="86">
        <f t="shared" si="1"/>
        <v>-5.2083333333333268</v>
      </c>
    </row>
    <row r="17" spans="1:6" ht="18.75" customHeight="1">
      <c r="A17" s="82" t="s">
        <v>73</v>
      </c>
      <c r="B17" s="83"/>
      <c r="C17" s="321">
        <v>0.38</v>
      </c>
      <c r="D17" s="84">
        <v>0.33</v>
      </c>
      <c r="E17" s="85">
        <f t="shared" si="0"/>
        <v>4.9999999999999989E-2</v>
      </c>
      <c r="F17" s="86">
        <f t="shared" si="1"/>
        <v>15.151515151515147</v>
      </c>
    </row>
    <row r="18" spans="1:6" ht="18.75" customHeight="1">
      <c r="A18" s="335" t="s">
        <v>78</v>
      </c>
      <c r="B18" s="242"/>
      <c r="C18" s="320">
        <f>SUM(C19:C25)</f>
        <v>2.5699999999999994</v>
      </c>
      <c r="D18" s="243">
        <f>SUM(D19:D25)</f>
        <v>2.915</v>
      </c>
      <c r="E18" s="244">
        <f t="shared" si="0"/>
        <v>-0.34500000000000064</v>
      </c>
      <c r="F18" s="245">
        <f t="shared" si="1"/>
        <v>-11.835334476843933</v>
      </c>
    </row>
    <row r="19" spans="1:6" ht="18.75" customHeight="1">
      <c r="A19" s="82" t="s">
        <v>70</v>
      </c>
      <c r="B19" s="83"/>
      <c r="C19" s="321">
        <v>0.62</v>
      </c>
      <c r="D19" s="84">
        <v>0.63</v>
      </c>
      <c r="E19" s="85">
        <f t="shared" si="0"/>
        <v>-1.0000000000000009E-2</v>
      </c>
      <c r="F19" s="86">
        <f t="shared" si="1"/>
        <v>-1.5873015873015885</v>
      </c>
    </row>
    <row r="20" spans="1:6" ht="18.75" customHeight="1">
      <c r="A20" s="82" t="s">
        <v>71</v>
      </c>
      <c r="B20" s="83"/>
      <c r="C20" s="321">
        <v>1.41</v>
      </c>
      <c r="D20" s="84">
        <v>1.6120000000000001</v>
      </c>
      <c r="E20" s="85">
        <f t="shared" si="0"/>
        <v>-0.20200000000000018</v>
      </c>
      <c r="F20" s="86">
        <f t="shared" si="1"/>
        <v>-12.531017369727056</v>
      </c>
    </row>
    <row r="21" spans="1:6" ht="18.75" customHeight="1">
      <c r="A21" s="82" t="s">
        <v>77</v>
      </c>
      <c r="B21" s="87"/>
      <c r="C21" s="321">
        <v>0.13</v>
      </c>
      <c r="D21" s="84">
        <v>0.193</v>
      </c>
      <c r="E21" s="85">
        <f t="shared" si="0"/>
        <v>-6.3E-2</v>
      </c>
      <c r="F21" s="86">
        <f t="shared" si="1"/>
        <v>-32.642487046632127</v>
      </c>
    </row>
    <row r="22" spans="1:6" ht="18.75" customHeight="1">
      <c r="A22" s="82" t="s">
        <v>75</v>
      </c>
      <c r="B22" s="83"/>
      <c r="C22" s="321">
        <v>0.04</v>
      </c>
      <c r="D22" s="84">
        <v>0.08</v>
      </c>
      <c r="E22" s="85">
        <f t="shared" si="0"/>
        <v>-0.04</v>
      </c>
      <c r="F22" s="86">
        <f t="shared" si="1"/>
        <v>-50</v>
      </c>
    </row>
    <row r="23" spans="1:6" ht="18.75" customHeight="1">
      <c r="A23" s="82" t="s">
        <v>76</v>
      </c>
      <c r="B23" s="83"/>
      <c r="C23" s="321">
        <v>0.04</v>
      </c>
      <c r="D23" s="84">
        <v>0.05</v>
      </c>
      <c r="E23" s="85">
        <f t="shared" si="0"/>
        <v>-1.0000000000000002E-2</v>
      </c>
      <c r="F23" s="86">
        <f t="shared" si="1"/>
        <v>-20.000000000000004</v>
      </c>
    </row>
    <row r="24" spans="1:6" ht="18.75" customHeight="1">
      <c r="A24" s="82" t="s">
        <v>72</v>
      </c>
      <c r="B24" s="83"/>
      <c r="C24" s="321">
        <v>0.24</v>
      </c>
      <c r="D24" s="84">
        <v>0.25</v>
      </c>
      <c r="E24" s="85">
        <f t="shared" si="0"/>
        <v>-1.0000000000000009E-2</v>
      </c>
      <c r="F24" s="86">
        <f t="shared" si="1"/>
        <v>-4.0000000000000036</v>
      </c>
    </row>
    <row r="25" spans="1:6" ht="18.75" customHeight="1">
      <c r="A25" s="250" t="s">
        <v>73</v>
      </c>
      <c r="B25" s="251"/>
      <c r="C25" s="322">
        <v>0.09</v>
      </c>
      <c r="D25" s="252">
        <v>0.1</v>
      </c>
      <c r="E25" s="253">
        <f t="shared" si="0"/>
        <v>-1.0000000000000009E-2</v>
      </c>
      <c r="F25" s="254">
        <f t="shared" si="1"/>
        <v>-10.000000000000009</v>
      </c>
    </row>
    <row r="26" spans="1:6" ht="18.75" customHeight="1" thickBot="1">
      <c r="A26" s="337" t="s">
        <v>118</v>
      </c>
      <c r="B26" s="246"/>
      <c r="C26" s="323">
        <f>+C4+C9+C18</f>
        <v>9.1</v>
      </c>
      <c r="D26" s="247">
        <f>+D4+D9+D18</f>
        <v>9.3650000000000002</v>
      </c>
      <c r="E26" s="248">
        <f t="shared" si="0"/>
        <v>-0.26500000000000057</v>
      </c>
      <c r="F26" s="249">
        <f t="shared" si="1"/>
        <v>-2.8296849973304918</v>
      </c>
    </row>
  </sheetData>
  <mergeCells count="1">
    <mergeCell ref="C1:D1"/>
  </mergeCells>
  <pageMargins left="0.75" right="0.75" top="1" bottom="1" header="0.5" footer="0.5"/>
  <pageSetup paperSize="9"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2" id="{F1ED1D5A-4E73-46AD-A954-DF772F0E5A39}">
            <xm:f>'\\ennf2001\ENI_BICOR\RELAZIONI\2019\Trimestrali-Mensili-Semestrale\Semestrale 2019\Tabelle\[Sem 2019 - Highligths.xlsm]SELEZIONE'!#REF!="SI"</xm:f>
            <x14:dxf>
              <fill>
                <patternFill>
                  <bgColor theme="0" tint="-4.9989318521683403E-2"/>
                </patternFill>
              </fill>
            </x14:dxf>
          </x14:cfRule>
          <xm:sqref>C2:D2</xm:sqref>
        </x14:conditionalFormatting>
        <x14:conditionalFormatting xmlns:xm="http://schemas.microsoft.com/office/excel/2006/main">
          <x14:cfRule type="expression" priority="1" id="{184BDEE9-9600-417D-A77E-A48A96CC5890}">
            <xm:f>'\\ennf2001\ENI_BICOR\RELAZIONI\2019\Trimestrali-Mensili-Semestrale\Semestrale 2019\Tabelle\[Sem 2019 - Highligths.xlsm]SELEZIONE'!#REF!="SI"</xm:f>
            <x14:dxf>
              <fill>
                <patternFill>
                  <bgColor theme="0" tint="-4.9989318521683403E-2"/>
                </patternFill>
              </fill>
            </x14:dxf>
          </x14:cfRule>
          <xm:sqref>E2:F2</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tabColor rgb="FF92D050"/>
    <pageSetUpPr fitToPage="1"/>
  </sheetPr>
  <dimension ref="A1:F12"/>
  <sheetViews>
    <sheetView showGridLines="0" zoomScaleNormal="100" workbookViewId="0">
      <selection activeCell="D20" sqref="D20"/>
    </sheetView>
  </sheetViews>
  <sheetFormatPr defaultRowHeight="15" customHeight="1"/>
  <cols>
    <col min="1" max="1" width="51.42578125" style="92" customWidth="1"/>
    <col min="2" max="2" width="19.7109375" style="95" customWidth="1"/>
    <col min="3" max="3" width="12.85546875" style="96" customWidth="1"/>
    <col min="4" max="4" width="12.85546875" style="97" customWidth="1"/>
    <col min="5" max="6" width="12.85546875" style="96" customWidth="1"/>
    <col min="7" max="238" width="9.140625" style="92"/>
    <col min="239" max="239" width="50" style="92" customWidth="1"/>
    <col min="240" max="240" width="19.7109375" style="92" customWidth="1"/>
    <col min="241" max="242" width="9.42578125" style="92" customWidth="1"/>
    <col min="243" max="244" width="9.85546875" style="92" customWidth="1"/>
    <col min="245" max="494" width="9.140625" style="92"/>
    <col min="495" max="495" width="50" style="92" customWidth="1"/>
    <col min="496" max="496" width="19.7109375" style="92" customWidth="1"/>
    <col min="497" max="498" width="9.42578125" style="92" customWidth="1"/>
    <col min="499" max="500" width="9.85546875" style="92" customWidth="1"/>
    <col min="501" max="750" width="9.140625" style="92"/>
    <col min="751" max="751" width="50" style="92" customWidth="1"/>
    <col min="752" max="752" width="19.7109375" style="92" customWidth="1"/>
    <col min="753" max="754" width="9.42578125" style="92" customWidth="1"/>
    <col min="755" max="756" width="9.85546875" style="92" customWidth="1"/>
    <col min="757" max="1006" width="9.140625" style="92"/>
    <col min="1007" max="1007" width="50" style="92" customWidth="1"/>
    <col min="1008" max="1008" width="19.7109375" style="92" customWidth="1"/>
    <col min="1009" max="1010" width="9.42578125" style="92" customWidth="1"/>
    <col min="1011" max="1012" width="9.85546875" style="92" customWidth="1"/>
    <col min="1013" max="1262" width="9.140625" style="92"/>
    <col min="1263" max="1263" width="50" style="92" customWidth="1"/>
    <col min="1264" max="1264" width="19.7109375" style="92" customWidth="1"/>
    <col min="1265" max="1266" width="9.42578125" style="92" customWidth="1"/>
    <col min="1267" max="1268" width="9.85546875" style="92" customWidth="1"/>
    <col min="1269" max="1518" width="9.140625" style="92"/>
    <col min="1519" max="1519" width="50" style="92" customWidth="1"/>
    <col min="1520" max="1520" width="19.7109375" style="92" customWidth="1"/>
    <col min="1521" max="1522" width="9.42578125" style="92" customWidth="1"/>
    <col min="1523" max="1524" width="9.85546875" style="92" customWidth="1"/>
    <col min="1525" max="1774" width="9.140625" style="92"/>
    <col min="1775" max="1775" width="50" style="92" customWidth="1"/>
    <col min="1776" max="1776" width="19.7109375" style="92" customWidth="1"/>
    <col min="1777" max="1778" width="9.42578125" style="92" customWidth="1"/>
    <col min="1779" max="1780" width="9.85546875" style="92" customWidth="1"/>
    <col min="1781" max="2030" width="9.140625" style="92"/>
    <col min="2031" max="2031" width="50" style="92" customWidth="1"/>
    <col min="2032" max="2032" width="19.7109375" style="92" customWidth="1"/>
    <col min="2033" max="2034" width="9.42578125" style="92" customWidth="1"/>
    <col min="2035" max="2036" width="9.85546875" style="92" customWidth="1"/>
    <col min="2037" max="2286" width="9.140625" style="92"/>
    <col min="2287" max="2287" width="50" style="92" customWidth="1"/>
    <col min="2288" max="2288" width="19.7109375" style="92" customWidth="1"/>
    <col min="2289" max="2290" width="9.42578125" style="92" customWidth="1"/>
    <col min="2291" max="2292" width="9.85546875" style="92" customWidth="1"/>
    <col min="2293" max="2542" width="9.140625" style="92"/>
    <col min="2543" max="2543" width="50" style="92" customWidth="1"/>
    <col min="2544" max="2544" width="19.7109375" style="92" customWidth="1"/>
    <col min="2545" max="2546" width="9.42578125" style="92" customWidth="1"/>
    <col min="2547" max="2548" width="9.85546875" style="92" customWidth="1"/>
    <col min="2549" max="2798" width="9.140625" style="92"/>
    <col min="2799" max="2799" width="50" style="92" customWidth="1"/>
    <col min="2800" max="2800" width="19.7109375" style="92" customWidth="1"/>
    <col min="2801" max="2802" width="9.42578125" style="92" customWidth="1"/>
    <col min="2803" max="2804" width="9.85546875" style="92" customWidth="1"/>
    <col min="2805" max="3054" width="9.140625" style="92"/>
    <col min="3055" max="3055" width="50" style="92" customWidth="1"/>
    <col min="3056" max="3056" width="19.7109375" style="92" customWidth="1"/>
    <col min="3057" max="3058" width="9.42578125" style="92" customWidth="1"/>
    <col min="3059" max="3060" width="9.85546875" style="92" customWidth="1"/>
    <col min="3061" max="3310" width="9.140625" style="92"/>
    <col min="3311" max="3311" width="50" style="92" customWidth="1"/>
    <col min="3312" max="3312" width="19.7109375" style="92" customWidth="1"/>
    <col min="3313" max="3314" width="9.42578125" style="92" customWidth="1"/>
    <col min="3315" max="3316" width="9.85546875" style="92" customWidth="1"/>
    <col min="3317" max="3566" width="9.140625" style="92"/>
    <col min="3567" max="3567" width="50" style="92" customWidth="1"/>
    <col min="3568" max="3568" width="19.7109375" style="92" customWidth="1"/>
    <col min="3569" max="3570" width="9.42578125" style="92" customWidth="1"/>
    <col min="3571" max="3572" width="9.85546875" style="92" customWidth="1"/>
    <col min="3573" max="3822" width="9.140625" style="92"/>
    <col min="3823" max="3823" width="50" style="92" customWidth="1"/>
    <col min="3824" max="3824" width="19.7109375" style="92" customWidth="1"/>
    <col min="3825" max="3826" width="9.42578125" style="92" customWidth="1"/>
    <col min="3827" max="3828" width="9.85546875" style="92" customWidth="1"/>
    <col min="3829" max="4078" width="9.140625" style="92"/>
    <col min="4079" max="4079" width="50" style="92" customWidth="1"/>
    <col min="4080" max="4080" width="19.7109375" style="92" customWidth="1"/>
    <col min="4081" max="4082" width="9.42578125" style="92" customWidth="1"/>
    <col min="4083" max="4084" width="9.85546875" style="92" customWidth="1"/>
    <col min="4085" max="4334" width="9.140625" style="92"/>
    <col min="4335" max="4335" width="50" style="92" customWidth="1"/>
    <col min="4336" max="4336" width="19.7109375" style="92" customWidth="1"/>
    <col min="4337" max="4338" width="9.42578125" style="92" customWidth="1"/>
    <col min="4339" max="4340" width="9.85546875" style="92" customWidth="1"/>
    <col min="4341" max="4590" width="9.140625" style="92"/>
    <col min="4591" max="4591" width="50" style="92" customWidth="1"/>
    <col min="4592" max="4592" width="19.7109375" style="92" customWidth="1"/>
    <col min="4593" max="4594" width="9.42578125" style="92" customWidth="1"/>
    <col min="4595" max="4596" width="9.85546875" style="92" customWidth="1"/>
    <col min="4597" max="4846" width="9.140625" style="92"/>
    <col min="4847" max="4847" width="50" style="92" customWidth="1"/>
    <col min="4848" max="4848" width="19.7109375" style="92" customWidth="1"/>
    <col min="4849" max="4850" width="9.42578125" style="92" customWidth="1"/>
    <col min="4851" max="4852" width="9.85546875" style="92" customWidth="1"/>
    <col min="4853" max="5102" width="9.140625" style="92"/>
    <col min="5103" max="5103" width="50" style="92" customWidth="1"/>
    <col min="5104" max="5104" width="19.7109375" style="92" customWidth="1"/>
    <col min="5105" max="5106" width="9.42578125" style="92" customWidth="1"/>
    <col min="5107" max="5108" width="9.85546875" style="92" customWidth="1"/>
    <col min="5109" max="5358" width="9.140625" style="92"/>
    <col min="5359" max="5359" width="50" style="92" customWidth="1"/>
    <col min="5360" max="5360" width="19.7109375" style="92" customWidth="1"/>
    <col min="5361" max="5362" width="9.42578125" style="92" customWidth="1"/>
    <col min="5363" max="5364" width="9.85546875" style="92" customWidth="1"/>
    <col min="5365" max="5614" width="9.140625" style="92"/>
    <col min="5615" max="5615" width="50" style="92" customWidth="1"/>
    <col min="5616" max="5616" width="19.7109375" style="92" customWidth="1"/>
    <col min="5617" max="5618" width="9.42578125" style="92" customWidth="1"/>
    <col min="5619" max="5620" width="9.85546875" style="92" customWidth="1"/>
    <col min="5621" max="5870" width="9.140625" style="92"/>
    <col min="5871" max="5871" width="50" style="92" customWidth="1"/>
    <col min="5872" max="5872" width="19.7109375" style="92" customWidth="1"/>
    <col min="5873" max="5874" width="9.42578125" style="92" customWidth="1"/>
    <col min="5875" max="5876" width="9.85546875" style="92" customWidth="1"/>
    <col min="5877" max="6126" width="9.140625" style="92"/>
    <col min="6127" max="6127" width="50" style="92" customWidth="1"/>
    <col min="6128" max="6128" width="19.7109375" style="92" customWidth="1"/>
    <col min="6129" max="6130" width="9.42578125" style="92" customWidth="1"/>
    <col min="6131" max="6132" width="9.85546875" style="92" customWidth="1"/>
    <col min="6133" max="6382" width="9.140625" style="92"/>
    <col min="6383" max="6383" width="50" style="92" customWidth="1"/>
    <col min="6384" max="6384" width="19.7109375" style="92" customWidth="1"/>
    <col min="6385" max="6386" width="9.42578125" style="92" customWidth="1"/>
    <col min="6387" max="6388" width="9.85546875" style="92" customWidth="1"/>
    <col min="6389" max="6638" width="9.140625" style="92"/>
    <col min="6639" max="6639" width="50" style="92" customWidth="1"/>
    <col min="6640" max="6640" width="19.7109375" style="92" customWidth="1"/>
    <col min="6641" max="6642" width="9.42578125" style="92" customWidth="1"/>
    <col min="6643" max="6644" width="9.85546875" style="92" customWidth="1"/>
    <col min="6645" max="6894" width="9.140625" style="92"/>
    <col min="6895" max="6895" width="50" style="92" customWidth="1"/>
    <col min="6896" max="6896" width="19.7109375" style="92" customWidth="1"/>
    <col min="6897" max="6898" width="9.42578125" style="92" customWidth="1"/>
    <col min="6899" max="6900" width="9.85546875" style="92" customWidth="1"/>
    <col min="6901" max="7150" width="9.140625" style="92"/>
    <col min="7151" max="7151" width="50" style="92" customWidth="1"/>
    <col min="7152" max="7152" width="19.7109375" style="92" customWidth="1"/>
    <col min="7153" max="7154" width="9.42578125" style="92" customWidth="1"/>
    <col min="7155" max="7156" width="9.85546875" style="92" customWidth="1"/>
    <col min="7157" max="7406" width="9.140625" style="92"/>
    <col min="7407" max="7407" width="50" style="92" customWidth="1"/>
    <col min="7408" max="7408" width="19.7109375" style="92" customWidth="1"/>
    <col min="7409" max="7410" width="9.42578125" style="92" customWidth="1"/>
    <col min="7411" max="7412" width="9.85546875" style="92" customWidth="1"/>
    <col min="7413" max="7662" width="9.140625" style="92"/>
    <col min="7663" max="7663" width="50" style="92" customWidth="1"/>
    <col min="7664" max="7664" width="19.7109375" style="92" customWidth="1"/>
    <col min="7665" max="7666" width="9.42578125" style="92" customWidth="1"/>
    <col min="7667" max="7668" width="9.85546875" style="92" customWidth="1"/>
    <col min="7669" max="7918" width="9.140625" style="92"/>
    <col min="7919" max="7919" width="50" style="92" customWidth="1"/>
    <col min="7920" max="7920" width="19.7109375" style="92" customWidth="1"/>
    <col min="7921" max="7922" width="9.42578125" style="92" customWidth="1"/>
    <col min="7923" max="7924" width="9.85546875" style="92" customWidth="1"/>
    <col min="7925" max="8174" width="9.140625" style="92"/>
    <col min="8175" max="8175" width="50" style="92" customWidth="1"/>
    <col min="8176" max="8176" width="19.7109375" style="92" customWidth="1"/>
    <col min="8177" max="8178" width="9.42578125" style="92" customWidth="1"/>
    <col min="8179" max="8180" width="9.85546875" style="92" customWidth="1"/>
    <col min="8181" max="8430" width="9.140625" style="92"/>
    <col min="8431" max="8431" width="50" style="92" customWidth="1"/>
    <col min="8432" max="8432" width="19.7109375" style="92" customWidth="1"/>
    <col min="8433" max="8434" width="9.42578125" style="92" customWidth="1"/>
    <col min="8435" max="8436" width="9.85546875" style="92" customWidth="1"/>
    <col min="8437" max="8686" width="9.140625" style="92"/>
    <col min="8687" max="8687" width="50" style="92" customWidth="1"/>
    <col min="8688" max="8688" width="19.7109375" style="92" customWidth="1"/>
    <col min="8689" max="8690" width="9.42578125" style="92" customWidth="1"/>
    <col min="8691" max="8692" width="9.85546875" style="92" customWidth="1"/>
    <col min="8693" max="8942" width="9.140625" style="92"/>
    <col min="8943" max="8943" width="50" style="92" customWidth="1"/>
    <col min="8944" max="8944" width="19.7109375" style="92" customWidth="1"/>
    <col min="8945" max="8946" width="9.42578125" style="92" customWidth="1"/>
    <col min="8947" max="8948" width="9.85546875" style="92" customWidth="1"/>
    <col min="8949" max="9198" width="9.140625" style="92"/>
    <col min="9199" max="9199" width="50" style="92" customWidth="1"/>
    <col min="9200" max="9200" width="19.7109375" style="92" customWidth="1"/>
    <col min="9201" max="9202" width="9.42578125" style="92" customWidth="1"/>
    <col min="9203" max="9204" width="9.85546875" style="92" customWidth="1"/>
    <col min="9205" max="9454" width="9.140625" style="92"/>
    <col min="9455" max="9455" width="50" style="92" customWidth="1"/>
    <col min="9456" max="9456" width="19.7109375" style="92" customWidth="1"/>
    <col min="9457" max="9458" width="9.42578125" style="92" customWidth="1"/>
    <col min="9459" max="9460" width="9.85546875" style="92" customWidth="1"/>
    <col min="9461" max="9710" width="9.140625" style="92"/>
    <col min="9711" max="9711" width="50" style="92" customWidth="1"/>
    <col min="9712" max="9712" width="19.7109375" style="92" customWidth="1"/>
    <col min="9713" max="9714" width="9.42578125" style="92" customWidth="1"/>
    <col min="9715" max="9716" width="9.85546875" style="92" customWidth="1"/>
    <col min="9717" max="9966" width="9.140625" style="92"/>
    <col min="9967" max="9967" width="50" style="92" customWidth="1"/>
    <col min="9968" max="9968" width="19.7109375" style="92" customWidth="1"/>
    <col min="9969" max="9970" width="9.42578125" style="92" customWidth="1"/>
    <col min="9971" max="9972" width="9.85546875" style="92" customWidth="1"/>
    <col min="9973" max="10222" width="9.140625" style="92"/>
    <col min="10223" max="10223" width="50" style="92" customWidth="1"/>
    <col min="10224" max="10224" width="19.7109375" style="92" customWidth="1"/>
    <col min="10225" max="10226" width="9.42578125" style="92" customWidth="1"/>
    <col min="10227" max="10228" width="9.85546875" style="92" customWidth="1"/>
    <col min="10229" max="10478" width="9.140625" style="92"/>
    <col min="10479" max="10479" width="50" style="92" customWidth="1"/>
    <col min="10480" max="10480" width="19.7109375" style="92" customWidth="1"/>
    <col min="10481" max="10482" width="9.42578125" style="92" customWidth="1"/>
    <col min="10483" max="10484" width="9.85546875" style="92" customWidth="1"/>
    <col min="10485" max="10734" width="9.140625" style="92"/>
    <col min="10735" max="10735" width="50" style="92" customWidth="1"/>
    <col min="10736" max="10736" width="19.7109375" style="92" customWidth="1"/>
    <col min="10737" max="10738" width="9.42578125" style="92" customWidth="1"/>
    <col min="10739" max="10740" width="9.85546875" style="92" customWidth="1"/>
    <col min="10741" max="10990" width="9.140625" style="92"/>
    <col min="10991" max="10991" width="50" style="92" customWidth="1"/>
    <col min="10992" max="10992" width="19.7109375" style="92" customWidth="1"/>
    <col min="10993" max="10994" width="9.42578125" style="92" customWidth="1"/>
    <col min="10995" max="10996" width="9.85546875" style="92" customWidth="1"/>
    <col min="10997" max="11246" width="9.140625" style="92"/>
    <col min="11247" max="11247" width="50" style="92" customWidth="1"/>
    <col min="11248" max="11248" width="19.7109375" style="92" customWidth="1"/>
    <col min="11249" max="11250" width="9.42578125" style="92" customWidth="1"/>
    <col min="11251" max="11252" width="9.85546875" style="92" customWidth="1"/>
    <col min="11253" max="11502" width="9.140625" style="92"/>
    <col min="11503" max="11503" width="50" style="92" customWidth="1"/>
    <col min="11504" max="11504" width="19.7109375" style="92" customWidth="1"/>
    <col min="11505" max="11506" width="9.42578125" style="92" customWidth="1"/>
    <col min="11507" max="11508" width="9.85546875" style="92" customWidth="1"/>
    <col min="11509" max="11758" width="9.140625" style="92"/>
    <col min="11759" max="11759" width="50" style="92" customWidth="1"/>
    <col min="11760" max="11760" width="19.7109375" style="92" customWidth="1"/>
    <col min="11761" max="11762" width="9.42578125" style="92" customWidth="1"/>
    <col min="11763" max="11764" width="9.85546875" style="92" customWidth="1"/>
    <col min="11765" max="12014" width="9.140625" style="92"/>
    <col min="12015" max="12015" width="50" style="92" customWidth="1"/>
    <col min="12016" max="12016" width="19.7109375" style="92" customWidth="1"/>
    <col min="12017" max="12018" width="9.42578125" style="92" customWidth="1"/>
    <col min="12019" max="12020" width="9.85546875" style="92" customWidth="1"/>
    <col min="12021" max="12270" width="9.140625" style="92"/>
    <col min="12271" max="12271" width="50" style="92" customWidth="1"/>
    <col min="12272" max="12272" width="19.7109375" style="92" customWidth="1"/>
    <col min="12273" max="12274" width="9.42578125" style="92" customWidth="1"/>
    <col min="12275" max="12276" width="9.85546875" style="92" customWidth="1"/>
    <col min="12277" max="12526" width="9.140625" style="92"/>
    <col min="12527" max="12527" width="50" style="92" customWidth="1"/>
    <col min="12528" max="12528" width="19.7109375" style="92" customWidth="1"/>
    <col min="12529" max="12530" width="9.42578125" style="92" customWidth="1"/>
    <col min="12531" max="12532" width="9.85546875" style="92" customWidth="1"/>
    <col min="12533" max="12782" width="9.140625" style="92"/>
    <col min="12783" max="12783" width="50" style="92" customWidth="1"/>
    <col min="12784" max="12784" width="19.7109375" style="92" customWidth="1"/>
    <col min="12785" max="12786" width="9.42578125" style="92" customWidth="1"/>
    <col min="12787" max="12788" width="9.85546875" style="92" customWidth="1"/>
    <col min="12789" max="13038" width="9.140625" style="92"/>
    <col min="13039" max="13039" width="50" style="92" customWidth="1"/>
    <col min="13040" max="13040" width="19.7109375" style="92" customWidth="1"/>
    <col min="13041" max="13042" width="9.42578125" style="92" customWidth="1"/>
    <col min="13043" max="13044" width="9.85546875" style="92" customWidth="1"/>
    <col min="13045" max="13294" width="9.140625" style="92"/>
    <col min="13295" max="13295" width="50" style="92" customWidth="1"/>
    <col min="13296" max="13296" width="19.7109375" style="92" customWidth="1"/>
    <col min="13297" max="13298" width="9.42578125" style="92" customWidth="1"/>
    <col min="13299" max="13300" width="9.85546875" style="92" customWidth="1"/>
    <col min="13301" max="13550" width="9.140625" style="92"/>
    <col min="13551" max="13551" width="50" style="92" customWidth="1"/>
    <col min="13552" max="13552" width="19.7109375" style="92" customWidth="1"/>
    <col min="13553" max="13554" width="9.42578125" style="92" customWidth="1"/>
    <col min="13555" max="13556" width="9.85546875" style="92" customWidth="1"/>
    <col min="13557" max="13806" width="9.140625" style="92"/>
    <col min="13807" max="13807" width="50" style="92" customWidth="1"/>
    <col min="13808" max="13808" width="19.7109375" style="92" customWidth="1"/>
    <col min="13809" max="13810" width="9.42578125" style="92" customWidth="1"/>
    <col min="13811" max="13812" width="9.85546875" style="92" customWidth="1"/>
    <col min="13813" max="14062" width="9.140625" style="92"/>
    <col min="14063" max="14063" width="50" style="92" customWidth="1"/>
    <col min="14064" max="14064" width="19.7109375" style="92" customWidth="1"/>
    <col min="14065" max="14066" width="9.42578125" style="92" customWidth="1"/>
    <col min="14067" max="14068" width="9.85546875" style="92" customWidth="1"/>
    <col min="14069" max="14318" width="9.140625" style="92"/>
    <col min="14319" max="14319" width="50" style="92" customWidth="1"/>
    <col min="14320" max="14320" width="19.7109375" style="92" customWidth="1"/>
    <col min="14321" max="14322" width="9.42578125" style="92" customWidth="1"/>
    <col min="14323" max="14324" width="9.85546875" style="92" customWidth="1"/>
    <col min="14325" max="14574" width="9.140625" style="92"/>
    <col min="14575" max="14575" width="50" style="92" customWidth="1"/>
    <col min="14576" max="14576" width="19.7109375" style="92" customWidth="1"/>
    <col min="14577" max="14578" width="9.42578125" style="92" customWidth="1"/>
    <col min="14579" max="14580" width="9.85546875" style="92" customWidth="1"/>
    <col min="14581" max="14830" width="9.140625" style="92"/>
    <col min="14831" max="14831" width="50" style="92" customWidth="1"/>
    <col min="14832" max="14832" width="19.7109375" style="92" customWidth="1"/>
    <col min="14833" max="14834" width="9.42578125" style="92" customWidth="1"/>
    <col min="14835" max="14836" width="9.85546875" style="92" customWidth="1"/>
    <col min="14837" max="15086" width="9.140625" style="92"/>
    <col min="15087" max="15087" width="50" style="92" customWidth="1"/>
    <col min="15088" max="15088" width="19.7109375" style="92" customWidth="1"/>
    <col min="15089" max="15090" width="9.42578125" style="92" customWidth="1"/>
    <col min="15091" max="15092" width="9.85546875" style="92" customWidth="1"/>
    <col min="15093" max="15342" width="9.140625" style="92"/>
    <col min="15343" max="15343" width="50" style="92" customWidth="1"/>
    <col min="15344" max="15344" width="19.7109375" style="92" customWidth="1"/>
    <col min="15345" max="15346" width="9.42578125" style="92" customWidth="1"/>
    <col min="15347" max="15348" width="9.85546875" style="92" customWidth="1"/>
    <col min="15349" max="15598" width="9.140625" style="92"/>
    <col min="15599" max="15599" width="50" style="92" customWidth="1"/>
    <col min="15600" max="15600" width="19.7109375" style="92" customWidth="1"/>
    <col min="15601" max="15602" width="9.42578125" style="92" customWidth="1"/>
    <col min="15603" max="15604" width="9.85546875" style="92" customWidth="1"/>
    <col min="15605" max="15854" width="9.140625" style="92"/>
    <col min="15855" max="15855" width="50" style="92" customWidth="1"/>
    <col min="15856" max="15856" width="19.7109375" style="92" customWidth="1"/>
    <col min="15857" max="15858" width="9.42578125" style="92" customWidth="1"/>
    <col min="15859" max="15860" width="9.85546875" style="92" customWidth="1"/>
    <col min="15861" max="16110" width="9.140625" style="92"/>
    <col min="16111" max="16111" width="50" style="92" customWidth="1"/>
    <col min="16112" max="16112" width="19.7109375" style="92" customWidth="1"/>
    <col min="16113" max="16114" width="9.42578125" style="92" customWidth="1"/>
    <col min="16115" max="16116" width="9.85546875" style="92" customWidth="1"/>
    <col min="16117" max="16384" width="9.140625" style="92"/>
  </cols>
  <sheetData>
    <row r="1" spans="1:6" s="16" customFormat="1" ht="15" customHeight="1">
      <c r="A1" s="414" t="s">
        <v>47</v>
      </c>
      <c r="B1" s="414"/>
    </row>
    <row r="2" spans="1:6" s="16" customFormat="1" ht="15" customHeight="1">
      <c r="A2" s="88" t="s">
        <v>48</v>
      </c>
      <c r="B2" s="88"/>
      <c r="C2" s="408" t="s">
        <v>50</v>
      </c>
      <c r="D2" s="408"/>
      <c r="E2" s="118"/>
      <c r="F2"/>
    </row>
    <row r="3" spans="1:6" s="16" customFormat="1" ht="19.5" customHeight="1" thickBot="1">
      <c r="A3" s="88"/>
      <c r="B3" s="338" t="s">
        <v>113</v>
      </c>
      <c r="C3" s="128">
        <v>2019</v>
      </c>
      <c r="D3" s="132">
        <v>2018</v>
      </c>
      <c r="E3" s="132" t="s">
        <v>49</v>
      </c>
      <c r="F3" s="132" t="s">
        <v>56</v>
      </c>
    </row>
    <row r="4" spans="1:6" ht="18.75" customHeight="1">
      <c r="A4" s="331" t="s">
        <v>79</v>
      </c>
      <c r="B4" s="255"/>
      <c r="C4" s="324">
        <v>2824</v>
      </c>
      <c r="D4" s="256">
        <v>3663</v>
      </c>
      <c r="E4" s="257">
        <f t="shared" ref="E4:E12" si="0">+C4-D4</f>
        <v>-839</v>
      </c>
      <c r="F4" s="258">
        <f>IF(OR(AND(C4-D4&lt;0,(C4-D4)/D4&gt;0),AND(C4-D4&gt;0,(C4-D4)/D4&lt;0))=TRUE,-(C4-D4)/D4*100,(C4-D4)/D4*100)</f>
        <v>-22.904722904722906</v>
      </c>
    </row>
    <row r="5" spans="1:6" ht="18.75" customHeight="1">
      <c r="A5" s="31" t="s">
        <v>80</v>
      </c>
      <c r="B5" s="89"/>
      <c r="C5" s="325">
        <v>1141</v>
      </c>
      <c r="D5" s="90">
        <v>1221</v>
      </c>
      <c r="E5" s="41">
        <f t="shared" si="0"/>
        <v>-80</v>
      </c>
      <c r="F5" s="91">
        <f t="shared" ref="F5:F12" si="1">IF(OR(AND(C5-D5&lt;0,(C5-D5)/D5&gt;0),AND(C5-D5&gt;0,(C5-D5)/D5&lt;0))=TRUE,-(C5-D5)/D5*100,(C5-D5)/D5*100)</f>
        <v>-6.552006552006552</v>
      </c>
    </row>
    <row r="6" spans="1:6" s="93" customFormat="1" ht="18.75" customHeight="1">
      <c r="A6" s="332" t="s">
        <v>7</v>
      </c>
      <c r="B6" s="259"/>
      <c r="C6" s="326">
        <f>SUM(C4:C5)</f>
        <v>3965</v>
      </c>
      <c r="D6" s="260">
        <f>SUM(D4:D5)</f>
        <v>4884</v>
      </c>
      <c r="E6" s="261">
        <f t="shared" si="0"/>
        <v>-919</v>
      </c>
      <c r="F6" s="262">
        <f t="shared" si="1"/>
        <v>-18.816543816543817</v>
      </c>
    </row>
    <row r="7" spans="1:6" ht="18.75" customHeight="1">
      <c r="A7" s="31" t="s">
        <v>81</v>
      </c>
      <c r="B7" s="89"/>
      <c r="C7" s="325">
        <v>-2012</v>
      </c>
      <c r="D7" s="90">
        <v>-2461</v>
      </c>
      <c r="E7" s="90">
        <f t="shared" si="0"/>
        <v>449</v>
      </c>
      <c r="F7" s="94">
        <f t="shared" si="1"/>
        <v>18.244616009752132</v>
      </c>
    </row>
    <row r="8" spans="1:6" ht="18.75" customHeight="1">
      <c r="A8" s="31" t="s">
        <v>82</v>
      </c>
      <c r="B8" s="89"/>
      <c r="C8" s="327">
        <v>205</v>
      </c>
      <c r="D8" s="41">
        <v>117</v>
      </c>
      <c r="E8" s="90">
        <f t="shared" si="0"/>
        <v>88</v>
      </c>
      <c r="F8" s="94">
        <f t="shared" si="1"/>
        <v>75.213675213675216</v>
      </c>
    </row>
    <row r="9" spans="1:6" ht="18.75" customHeight="1">
      <c r="A9" s="332" t="s">
        <v>83</v>
      </c>
      <c r="B9" s="263"/>
      <c r="C9" s="328">
        <f>+C6+C7+C8</f>
        <v>2158</v>
      </c>
      <c r="D9" s="264">
        <f>+D6+D7+D8</f>
        <v>2540</v>
      </c>
      <c r="E9" s="261">
        <f t="shared" si="0"/>
        <v>-382</v>
      </c>
      <c r="F9" s="265">
        <f t="shared" si="1"/>
        <v>-15.039370078740157</v>
      </c>
    </row>
    <row r="10" spans="1:6" ht="18.75" customHeight="1">
      <c r="A10" s="31" t="s">
        <v>79</v>
      </c>
      <c r="B10" s="89"/>
      <c r="C10" s="325">
        <v>1231</v>
      </c>
      <c r="D10" s="90">
        <v>1566</v>
      </c>
      <c r="E10" s="90">
        <f t="shared" si="0"/>
        <v>-335</v>
      </c>
      <c r="F10" s="94">
        <f t="shared" si="1"/>
        <v>-21.392081736909326</v>
      </c>
    </row>
    <row r="11" spans="1:6" ht="18.75" customHeight="1">
      <c r="A11" s="333" t="s">
        <v>80</v>
      </c>
      <c r="B11" s="266"/>
      <c r="C11" s="329">
        <v>927</v>
      </c>
      <c r="D11" s="267">
        <v>974</v>
      </c>
      <c r="E11" s="268">
        <f t="shared" si="0"/>
        <v>-47</v>
      </c>
      <c r="F11" s="269">
        <f t="shared" si="1"/>
        <v>-4.8254620123203287</v>
      </c>
    </row>
    <row r="12" spans="1:6" ht="16.5" thickBot="1">
      <c r="A12" s="334" t="s">
        <v>103</v>
      </c>
      <c r="B12" s="270"/>
      <c r="C12" s="330">
        <f>+C10+C11</f>
        <v>2158</v>
      </c>
      <c r="D12" s="271">
        <f>+D10+D11</f>
        <v>2540</v>
      </c>
      <c r="E12" s="272">
        <f t="shared" si="0"/>
        <v>-382</v>
      </c>
      <c r="F12" s="273">
        <f t="shared" si="1"/>
        <v>-15.039370078740157</v>
      </c>
    </row>
  </sheetData>
  <mergeCells count="2">
    <mergeCell ref="A1:B1"/>
    <mergeCell ref="C2:D2"/>
  </mergeCells>
  <pageMargins left="0.75" right="0.75" top="1" bottom="1" header="0.5" footer="0.5"/>
  <pageSetup paperSize="9"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2" id="{926EA523-8264-4992-943C-3B8001E1C86A}">
            <xm:f>'\\ennf2001\ENI_BICOR\RELAZIONI\2019\Trimestrali-Mensili-Semestrale\Semestrale 2019\Tabelle\[Sem 2019 - Highligths.xlsm]SELEZIONE'!#REF!="SI"</xm:f>
            <x14:dxf>
              <fill>
                <patternFill>
                  <bgColor theme="0" tint="-4.9989318521683403E-2"/>
                </patternFill>
              </fill>
            </x14:dxf>
          </x14:cfRule>
          <xm:sqref>C3:D3</xm:sqref>
        </x14:conditionalFormatting>
        <x14:conditionalFormatting xmlns:xm="http://schemas.microsoft.com/office/excel/2006/main">
          <x14:cfRule type="expression" priority="1" id="{FD372BBF-9B24-43BC-9B03-3B3F5CF0C0BF}">
            <xm:f>'\\ennf2001\ENI_BICOR\RELAZIONI\2019\Trimestrali-Mensili-Semestrale\Semestrale 2019\Tabelle\[Sem 2019 - Highligths.xlsm]SELEZIONE'!#REF!="SI"</xm:f>
            <x14:dxf>
              <fill>
                <patternFill>
                  <bgColor theme="0" tint="-4.9989318521683403E-2"/>
                </patternFill>
              </fill>
            </x14:dxf>
          </x14:cfRule>
          <xm:sqref>E3:F3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0">
    <tabColor rgb="FFFFC000"/>
    <pageSetUpPr fitToPage="1"/>
  </sheetPr>
  <dimension ref="A1:D48"/>
  <sheetViews>
    <sheetView showGridLines="0" showZeros="0" zoomScaleNormal="100" workbookViewId="0">
      <selection activeCell="I17" sqref="I17"/>
    </sheetView>
  </sheetViews>
  <sheetFormatPr defaultColWidth="44.140625" defaultRowHeight="12.75"/>
  <cols>
    <col min="1" max="1" width="63.7109375" style="7" customWidth="1"/>
    <col min="2" max="2" width="22.140625" style="33" customWidth="1"/>
    <col min="3" max="4" width="10.7109375" style="33" customWidth="1"/>
    <col min="5" max="210" width="9.140625" style="18" customWidth="1"/>
    <col min="211" max="213" width="10.5703125" style="18" customWidth="1"/>
    <col min="214" max="16384" width="44.140625" style="18"/>
  </cols>
  <sheetData>
    <row r="1" spans="1:4" s="19" customFormat="1" ht="15.75">
      <c r="A1" s="20" t="s">
        <v>29</v>
      </c>
      <c r="B1" s="21"/>
      <c r="C1" s="21"/>
      <c r="D1" s="21"/>
    </row>
    <row r="2" spans="1:4" ht="14.25" customHeight="1">
      <c r="A2" s="17"/>
      <c r="B2" s="22"/>
      <c r="C2" s="22"/>
      <c r="D2" s="22"/>
    </row>
    <row r="3" spans="1:4" s="26" customFormat="1" ht="30.75" customHeight="1">
      <c r="A3" s="23" t="s">
        <v>30</v>
      </c>
      <c r="B3" s="25"/>
      <c r="C3" s="25"/>
      <c r="D3" s="25"/>
    </row>
    <row r="4" spans="1:4" s="26" customFormat="1" ht="15.75">
      <c r="A4" s="24"/>
      <c r="B4" s="25"/>
      <c r="C4" s="408" t="s">
        <v>50</v>
      </c>
      <c r="D4" s="408" t="e">
        <v>#REF!</v>
      </c>
    </row>
    <row r="5" spans="1:4" s="8" customFormat="1" ht="19.5" customHeight="1" thickBot="1">
      <c r="A5" s="127"/>
      <c r="B5" s="342"/>
      <c r="C5" s="128">
        <v>2019</v>
      </c>
      <c r="D5" s="132">
        <v>2018</v>
      </c>
    </row>
    <row r="6" spans="1:4" ht="22.5" customHeight="1">
      <c r="A6" s="158" t="s">
        <v>120</v>
      </c>
      <c r="B6" s="354" t="s">
        <v>38</v>
      </c>
      <c r="C6" s="280">
        <f t="shared" ref="C6" si="0">SUM(C7:C15)</f>
        <v>1829</v>
      </c>
      <c r="D6" s="129">
        <f t="shared" ref="D6" si="1">SUM(D7:D15)</f>
        <v>1865</v>
      </c>
    </row>
    <row r="7" spans="1:4" ht="18.75" customHeight="1">
      <c r="A7" s="159" t="s">
        <v>11</v>
      </c>
      <c r="B7" s="28"/>
      <c r="C7" s="281">
        <v>127</v>
      </c>
      <c r="D7" s="37">
        <v>143</v>
      </c>
    </row>
    <row r="8" spans="1:4" ht="18.75" customHeight="1">
      <c r="A8" s="159" t="s">
        <v>12</v>
      </c>
      <c r="B8" s="28"/>
      <c r="C8" s="281">
        <v>157</v>
      </c>
      <c r="D8" s="37">
        <v>201</v>
      </c>
    </row>
    <row r="9" spans="1:4" ht="18.75" customHeight="1">
      <c r="A9" s="159" t="s">
        <v>31</v>
      </c>
      <c r="B9" s="28"/>
      <c r="C9" s="281">
        <v>379</v>
      </c>
      <c r="D9" s="37">
        <v>430</v>
      </c>
    </row>
    <row r="10" spans="1:4" ht="18.75" customHeight="1">
      <c r="A10" s="159" t="s">
        <v>32</v>
      </c>
      <c r="B10" s="28"/>
      <c r="C10" s="281">
        <v>339</v>
      </c>
      <c r="D10" s="37">
        <v>275</v>
      </c>
    </row>
    <row r="11" spans="1:4" ht="18.75" customHeight="1">
      <c r="A11" s="159" t="s">
        <v>33</v>
      </c>
      <c r="B11" s="28"/>
      <c r="C11" s="281">
        <v>380</v>
      </c>
      <c r="D11" s="37">
        <v>351</v>
      </c>
    </row>
    <row r="12" spans="1:4" ht="18.75" customHeight="1">
      <c r="A12" s="159" t="s">
        <v>4</v>
      </c>
      <c r="B12" s="28"/>
      <c r="C12" s="281">
        <v>134</v>
      </c>
      <c r="D12" s="37">
        <v>137</v>
      </c>
    </row>
    <row r="13" spans="1:4" ht="18.75" customHeight="1">
      <c r="A13" s="159" t="s">
        <v>34</v>
      </c>
      <c r="B13" s="28"/>
      <c r="C13" s="281">
        <v>179</v>
      </c>
      <c r="D13" s="37">
        <v>164</v>
      </c>
    </row>
    <row r="14" spans="1:4" ht="18.75" customHeight="1">
      <c r="A14" s="159" t="s">
        <v>35</v>
      </c>
      <c r="B14" s="28"/>
      <c r="C14" s="281">
        <v>106</v>
      </c>
      <c r="D14" s="37">
        <v>143</v>
      </c>
    </row>
    <row r="15" spans="1:4" ht="18.75" customHeight="1">
      <c r="A15" s="159" t="s">
        <v>36</v>
      </c>
      <c r="B15" s="28"/>
      <c r="C15" s="281">
        <v>28</v>
      </c>
      <c r="D15" s="37">
        <v>21</v>
      </c>
    </row>
    <row r="16" spans="1:4" s="29" customFormat="1" ht="18.75" customHeight="1" thickBot="1">
      <c r="A16" s="394" t="s">
        <v>44</v>
      </c>
      <c r="B16" s="390" t="s">
        <v>39</v>
      </c>
      <c r="C16" s="389">
        <v>301</v>
      </c>
      <c r="D16" s="130">
        <v>315.5</v>
      </c>
    </row>
    <row r="17" spans="1:4" ht="14.25" customHeight="1">
      <c r="A17" s="27"/>
      <c r="B17" s="22"/>
      <c r="C17" s="6"/>
      <c r="D17" s="6"/>
    </row>
    <row r="18" spans="1:4" s="26" customFormat="1" ht="27.75" customHeight="1">
      <c r="A18" s="23" t="s">
        <v>43</v>
      </c>
      <c r="B18" s="25"/>
      <c r="C18" s="23"/>
      <c r="D18" s="23"/>
    </row>
    <row r="19" spans="1:4" s="26" customFormat="1" ht="15.75">
      <c r="A19" s="24"/>
      <c r="B19" s="25"/>
      <c r="C19" s="408" t="s">
        <v>50</v>
      </c>
      <c r="D19" s="408" t="e">
        <v>#REF!</v>
      </c>
    </row>
    <row r="20" spans="1:4" s="8" customFormat="1" ht="19.5" customHeight="1" thickBot="1">
      <c r="A20" s="127"/>
      <c r="B20" s="342"/>
      <c r="C20" s="128">
        <v>2019</v>
      </c>
      <c r="D20" s="132">
        <v>2018</v>
      </c>
    </row>
    <row r="21" spans="1:4" s="19" customFormat="1" ht="22.5" customHeight="1">
      <c r="A21" s="158" t="s">
        <v>121</v>
      </c>
      <c r="B21" s="354" t="s">
        <v>40</v>
      </c>
      <c r="C21" s="280">
        <f t="shared" ref="C21:D21" si="2">SUM(C22:C30)</f>
        <v>877</v>
      </c>
      <c r="D21" s="129">
        <f t="shared" si="2"/>
        <v>883</v>
      </c>
    </row>
    <row r="22" spans="1:4" s="19" customFormat="1" ht="19.5" customHeight="1">
      <c r="A22" s="159" t="s">
        <v>11</v>
      </c>
      <c r="B22" s="22"/>
      <c r="C22" s="281">
        <v>54</v>
      </c>
      <c r="D22" s="37">
        <v>64</v>
      </c>
    </row>
    <row r="23" spans="1:4" s="19" customFormat="1" ht="19.5" customHeight="1">
      <c r="A23" s="159" t="s">
        <v>12</v>
      </c>
      <c r="B23" s="22"/>
      <c r="C23" s="281">
        <v>94</v>
      </c>
      <c r="D23" s="37">
        <v>120</v>
      </c>
    </row>
    <row r="24" spans="1:4" s="19" customFormat="1" ht="19.5" customHeight="1">
      <c r="A24" s="159" t="s">
        <v>31</v>
      </c>
      <c r="B24" s="22"/>
      <c r="C24" s="281">
        <v>170</v>
      </c>
      <c r="D24" s="37">
        <v>150</v>
      </c>
    </row>
    <row r="25" spans="1:4" s="19" customFormat="1" ht="19.5" customHeight="1">
      <c r="A25" s="159" t="s">
        <v>32</v>
      </c>
      <c r="B25" s="22"/>
      <c r="C25" s="281">
        <v>72</v>
      </c>
      <c r="D25" s="37">
        <v>79</v>
      </c>
    </row>
    <row r="26" spans="1:4" s="19" customFormat="1" ht="19.5" customHeight="1">
      <c r="A26" s="159" t="s">
        <v>33</v>
      </c>
      <c r="B26" s="22"/>
      <c r="C26" s="281">
        <v>259</v>
      </c>
      <c r="D26" s="37">
        <v>249</v>
      </c>
    </row>
    <row r="27" spans="1:4" s="19" customFormat="1" ht="19.5" customHeight="1">
      <c r="A27" s="159" t="s">
        <v>4</v>
      </c>
      <c r="B27" s="22"/>
      <c r="C27" s="281">
        <v>86</v>
      </c>
      <c r="D27" s="37">
        <v>88</v>
      </c>
    </row>
    <row r="28" spans="1:4" s="19" customFormat="1" ht="19.5" customHeight="1">
      <c r="A28" s="159" t="s">
        <v>34</v>
      </c>
      <c r="B28" s="22"/>
      <c r="C28" s="281">
        <v>82</v>
      </c>
      <c r="D28" s="37">
        <v>66</v>
      </c>
    </row>
    <row r="29" spans="1:4" s="19" customFormat="1" ht="19.5" customHeight="1">
      <c r="A29" s="159" t="s">
        <v>35</v>
      </c>
      <c r="B29" s="22"/>
      <c r="C29" s="281">
        <v>58</v>
      </c>
      <c r="D29" s="37">
        <v>65</v>
      </c>
    </row>
    <row r="30" spans="1:4" s="19" customFormat="1" ht="19.5" customHeight="1" thickBot="1">
      <c r="A30" s="392" t="s">
        <v>36</v>
      </c>
      <c r="B30" s="393"/>
      <c r="C30" s="391">
        <v>2</v>
      </c>
      <c r="D30" s="131">
        <v>2</v>
      </c>
    </row>
    <row r="31" spans="1:4" ht="14.25" customHeight="1">
      <c r="A31" s="27"/>
      <c r="B31" s="22"/>
      <c r="C31" s="6"/>
      <c r="D31" s="6"/>
    </row>
    <row r="32" spans="1:4" s="26" customFormat="1" ht="24" customHeight="1">
      <c r="A32" s="23" t="s">
        <v>42</v>
      </c>
      <c r="B32" s="25"/>
      <c r="C32" s="23"/>
      <c r="D32" s="23"/>
    </row>
    <row r="33" spans="1:4" s="26" customFormat="1" ht="15.75">
      <c r="A33" s="24"/>
      <c r="B33" s="25"/>
      <c r="C33" s="408" t="s">
        <v>50</v>
      </c>
      <c r="D33" s="408" t="e">
        <v>#REF!</v>
      </c>
    </row>
    <row r="34" spans="1:4" s="8" customFormat="1" ht="19.5" customHeight="1" thickBot="1">
      <c r="A34" s="127"/>
      <c r="B34" s="342"/>
      <c r="C34" s="128">
        <v>2019</v>
      </c>
      <c r="D34" s="132">
        <v>2018</v>
      </c>
    </row>
    <row r="35" spans="1:4" s="19" customFormat="1" ht="22.5" customHeight="1">
      <c r="A35" s="158" t="s">
        <v>122</v>
      </c>
      <c r="B35" s="354" t="s">
        <v>41</v>
      </c>
      <c r="C35" s="280">
        <v>5194</v>
      </c>
      <c r="D35" s="129">
        <v>5359</v>
      </c>
    </row>
    <row r="36" spans="1:4" s="19" customFormat="1" ht="19.5" customHeight="1">
      <c r="A36" s="159" t="s">
        <v>11</v>
      </c>
      <c r="B36" s="22"/>
      <c r="C36" s="281">
        <v>395</v>
      </c>
      <c r="D36" s="37">
        <v>434</v>
      </c>
    </row>
    <row r="37" spans="1:4" s="19" customFormat="1" ht="19.5" customHeight="1">
      <c r="A37" s="159" t="s">
        <v>12</v>
      </c>
      <c r="B37" s="22"/>
      <c r="C37" s="281">
        <v>346</v>
      </c>
      <c r="D37" s="37">
        <v>446</v>
      </c>
    </row>
    <row r="38" spans="1:4" s="19" customFormat="1" ht="19.5" customHeight="1">
      <c r="A38" s="159" t="s">
        <v>31</v>
      </c>
      <c r="B38" s="22"/>
      <c r="C38" s="281">
        <v>1144</v>
      </c>
      <c r="D38" s="37">
        <v>1525</v>
      </c>
    </row>
    <row r="39" spans="1:4" s="19" customFormat="1" ht="19.5" customHeight="1">
      <c r="A39" s="159" t="s">
        <v>32</v>
      </c>
      <c r="B39" s="22"/>
      <c r="C39" s="281">
        <v>1456</v>
      </c>
      <c r="D39" s="37">
        <v>1066</v>
      </c>
    </row>
    <row r="40" spans="1:4" s="19" customFormat="1" ht="19.5" customHeight="1">
      <c r="A40" s="159" t="s">
        <v>33</v>
      </c>
      <c r="B40" s="22"/>
      <c r="C40" s="281">
        <v>660</v>
      </c>
      <c r="D40" s="37">
        <v>557</v>
      </c>
    </row>
    <row r="41" spans="1:4" s="19" customFormat="1" ht="19.5" customHeight="1">
      <c r="A41" s="159" t="s">
        <v>4</v>
      </c>
      <c r="B41" s="22"/>
      <c r="C41" s="281">
        <v>261</v>
      </c>
      <c r="D41" s="37">
        <v>266</v>
      </c>
    </row>
    <row r="42" spans="1:4" s="19" customFormat="1" ht="19.5" customHeight="1">
      <c r="A42" s="159" t="s">
        <v>34</v>
      </c>
      <c r="B42" s="22"/>
      <c r="C42" s="281">
        <v>532</v>
      </c>
      <c r="D42" s="37">
        <v>534</v>
      </c>
    </row>
    <row r="43" spans="1:4" s="19" customFormat="1" ht="19.5" customHeight="1">
      <c r="A43" s="159" t="s">
        <v>35</v>
      </c>
      <c r="B43" s="22"/>
      <c r="C43" s="281">
        <v>261</v>
      </c>
      <c r="D43" s="37">
        <v>423</v>
      </c>
    </row>
    <row r="44" spans="1:4" s="19" customFormat="1" ht="19.5" customHeight="1" thickBot="1">
      <c r="A44" s="392" t="s">
        <v>36</v>
      </c>
      <c r="B44" s="393"/>
      <c r="C44" s="391">
        <v>139</v>
      </c>
      <c r="D44" s="131">
        <v>108</v>
      </c>
    </row>
    <row r="45" spans="1:4" s="19" customFormat="1" ht="6" customHeight="1">
      <c r="A45" s="31"/>
      <c r="B45" s="21"/>
      <c r="C45" s="21"/>
      <c r="D45" s="21"/>
    </row>
    <row r="46" spans="1:4" s="32" customFormat="1" ht="12" customHeight="1">
      <c r="A46" s="410" t="s">
        <v>37</v>
      </c>
      <c r="B46" s="410"/>
      <c r="C46" s="410"/>
      <c r="D46" s="410"/>
    </row>
    <row r="47" spans="1:4" ht="12" customHeight="1">
      <c r="A47" s="410" t="s">
        <v>144</v>
      </c>
      <c r="B47" s="410"/>
      <c r="C47" s="410"/>
      <c r="D47" s="410"/>
    </row>
    <row r="48" spans="1:4" ht="45.75" customHeight="1">
      <c r="A48" s="411" t="s">
        <v>143</v>
      </c>
      <c r="B48" s="411"/>
      <c r="C48" s="411"/>
      <c r="D48" s="411"/>
    </row>
  </sheetData>
  <mergeCells count="6">
    <mergeCell ref="A48:D48"/>
    <mergeCell ref="C4:D4"/>
    <mergeCell ref="C19:D19"/>
    <mergeCell ref="C33:D33"/>
    <mergeCell ref="A46:D46"/>
    <mergeCell ref="A47:D47"/>
  </mergeCells>
  <pageMargins left="0.23" right="0.27" top="0.28999999999999998" bottom="0.31" header="0.17" footer="0.21"/>
  <pageSetup paperSize="9" scale="83" orientation="portrait"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11" id="{C8115876-25A4-4D38-8869-6BA09100FB35}">
            <xm:f>'\\ennf2001\ENI_BICOR\RELAZIONI\2019\Trimestrali-Mensili-Semestrale\Semestrale 2019\Tabelle\[Sem 2019 - Highligths.xlsm]SELEZIONE'!#REF!="SI"</xm:f>
            <x14:dxf>
              <fill>
                <patternFill>
                  <bgColor theme="0" tint="-4.9989318521683403E-2"/>
                </patternFill>
              </fill>
            </x14:dxf>
          </x14:cfRule>
          <xm:sqref>C5:D5</xm:sqref>
        </x14:conditionalFormatting>
        <x14:conditionalFormatting xmlns:xm="http://schemas.microsoft.com/office/excel/2006/main">
          <x14:cfRule type="expression" priority="10" id="{2A9E5B05-B893-40B6-B071-88E13D45C97E}">
            <xm:f>'\\ennf2001\ENI_BICOR\RELAZIONI\2019\Trimestrali-Mensili-Semestrale\Semestrale 2019\Tabelle\[Sem 2019 - Highligths.xlsm]SELEZIONE'!#REF!="SI"</xm:f>
            <x14:dxf>
              <fill>
                <patternFill>
                  <bgColor theme="0" tint="-4.9989318521683403E-2"/>
                </patternFill>
              </fill>
            </x14:dxf>
          </x14:cfRule>
          <xm:sqref>C20:D20</xm:sqref>
        </x14:conditionalFormatting>
        <x14:conditionalFormatting xmlns:xm="http://schemas.microsoft.com/office/excel/2006/main">
          <x14:cfRule type="expression" priority="5" id="{BF2BA28F-FFFC-496C-A5BD-BE033F275391}">
            <xm:f>'\\ennf2001\ENI_BICOR\RELAZIONI\2019\Trimestrali-Mensili-Semestrale\Semestrale 2019\Tabelle\[Sem 2019 - Highligths.xlsm]SELEZIONE'!#REF!="SI"</xm:f>
            <x14:dxf>
              <fill>
                <patternFill>
                  <bgColor theme="0" tint="-4.9989318521683403E-2"/>
                </patternFill>
              </fill>
            </x14:dxf>
          </x14:cfRule>
          <xm:sqref>C34:D34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tabColor theme="4" tint="0.39997558519241921"/>
    <pageSetUpPr fitToPage="1"/>
  </sheetPr>
  <dimension ref="A1:F13"/>
  <sheetViews>
    <sheetView showGridLines="0" workbookViewId="0">
      <selection activeCell="A24" sqref="A24"/>
    </sheetView>
  </sheetViews>
  <sheetFormatPr defaultRowHeight="15"/>
  <cols>
    <col min="1" max="1" width="69.7109375" customWidth="1"/>
    <col min="2" max="2" width="17.42578125" customWidth="1"/>
    <col min="3" max="5" width="10.7109375" customWidth="1"/>
    <col min="6" max="6" width="10.140625" customWidth="1"/>
  </cols>
  <sheetData>
    <row r="1" spans="1:6" ht="15.75">
      <c r="C1" s="408" t="s">
        <v>50</v>
      </c>
      <c r="D1" s="408"/>
      <c r="E1" s="118"/>
    </row>
    <row r="2" spans="1:6" ht="19.5" customHeight="1" thickBot="1">
      <c r="A2" s="412"/>
      <c r="B2" s="412"/>
      <c r="C2" s="128">
        <v>2019</v>
      </c>
      <c r="D2" s="132">
        <v>2018</v>
      </c>
      <c r="E2" s="132" t="s">
        <v>49</v>
      </c>
      <c r="F2" s="132" t="s">
        <v>5</v>
      </c>
    </row>
    <row r="3" spans="1:6" ht="19.5" customHeight="1">
      <c r="A3" s="166" t="s">
        <v>0</v>
      </c>
      <c r="B3" s="167" t="s">
        <v>109</v>
      </c>
      <c r="C3" s="290">
        <v>200</v>
      </c>
      <c r="D3" s="168">
        <v>242.4</v>
      </c>
      <c r="E3" s="168">
        <f>+C3-D3</f>
        <v>-42.400000000000006</v>
      </c>
      <c r="F3" s="343">
        <f>IF(OR(AND(C3-D3&lt;0,(C3-D3)/D3&gt;0),AND(C3-D3&gt;0,(C3-D3)/D3&lt;0))=TRUE,-(C3-D3)/D3*100,(C3-D3)/D3*100)</f>
        <v>-17.491749174917494</v>
      </c>
    </row>
    <row r="4" spans="1:6" ht="19.5" customHeight="1">
      <c r="A4" s="160" t="s">
        <v>1</v>
      </c>
      <c r="B4" s="42"/>
      <c r="C4" s="291">
        <v>167</v>
      </c>
      <c r="D4" s="47">
        <v>225.3</v>
      </c>
      <c r="E4" s="47">
        <f t="shared" ref="E4:E13" si="0">+C4-D4</f>
        <v>-58.300000000000011</v>
      </c>
      <c r="F4" s="344">
        <f>IF(OR(AND(C4-D4&lt;0,(C4-D4)/D4&gt;0),AND(C4-D4&gt;0,(C4-D4)/D4&lt;0))=TRUE,-(C4-D4)/D4*100,(C4-D4)/D4*100)</f>
        <v>-25.876608965823351</v>
      </c>
    </row>
    <row r="5" spans="1:6" ht="19.5" customHeight="1">
      <c r="A5" s="161" t="s">
        <v>117</v>
      </c>
      <c r="B5" s="43" t="s">
        <v>104</v>
      </c>
      <c r="C5" s="292"/>
      <c r="D5" s="48"/>
      <c r="E5" s="48"/>
      <c r="F5" s="2"/>
    </row>
    <row r="6" spans="1:6" ht="19.5" customHeight="1">
      <c r="A6" s="162" t="s">
        <v>11</v>
      </c>
      <c r="B6" s="44"/>
      <c r="C6" s="292">
        <v>20.46</v>
      </c>
      <c r="D6" s="36">
        <v>20.96</v>
      </c>
      <c r="E6" s="36">
        <f>+C6-D6</f>
        <v>-0.5</v>
      </c>
      <c r="F6" s="2">
        <f t="shared" ref="F6:F13" si="1">IF(OR(AND(C6-D6&lt;0,(C6-D6)/D6&gt;0),AND(C6-D6&gt;0,(C6-D6)/D6&lt;0))=TRUE,-(C6-D6)/D6*100,(C6-D6)/D6*100)</f>
        <v>-2.3854961832061066</v>
      </c>
    </row>
    <row r="7" spans="1:6" ht="19.5" customHeight="1">
      <c r="A7" s="9" t="s">
        <v>12</v>
      </c>
      <c r="B7" s="45"/>
      <c r="C7" s="292">
        <v>13.970000000000002</v>
      </c>
      <c r="D7" s="36">
        <v>15.419999999999998</v>
      </c>
      <c r="E7" s="36">
        <f>+C7-D7</f>
        <v>-1.4499999999999957</v>
      </c>
      <c r="F7" s="2">
        <f t="shared" si="1"/>
        <v>-9.4033722438391436</v>
      </c>
    </row>
    <row r="8" spans="1:6" s="3" customFormat="1" ht="19.5" customHeight="1">
      <c r="A8" s="163" t="s">
        <v>13</v>
      </c>
      <c r="B8" s="45"/>
      <c r="C8" s="293">
        <v>2.12</v>
      </c>
      <c r="D8" s="39">
        <v>1.38</v>
      </c>
      <c r="E8" s="39">
        <f t="shared" si="0"/>
        <v>0.74000000000000021</v>
      </c>
      <c r="F8" s="345">
        <f t="shared" si="1"/>
        <v>53.623188405797116</v>
      </c>
    </row>
    <row r="9" spans="1:6" s="3" customFormat="1" ht="19.5" customHeight="1">
      <c r="A9" s="164" t="s">
        <v>14</v>
      </c>
      <c r="B9" s="45"/>
      <c r="C9" s="293">
        <v>11.850000000000001</v>
      </c>
      <c r="D9" s="39">
        <v>14.04</v>
      </c>
      <c r="E9" s="39">
        <f t="shared" si="0"/>
        <v>-2.1899999999999977</v>
      </c>
      <c r="F9" s="345">
        <f t="shared" si="1"/>
        <v>-15.598290598290582</v>
      </c>
    </row>
    <row r="10" spans="1:6" ht="19.5" customHeight="1">
      <c r="A10" s="9" t="s">
        <v>15</v>
      </c>
      <c r="B10" s="45"/>
      <c r="C10" s="292">
        <v>4.7</v>
      </c>
      <c r="D10" s="36">
        <v>4.1399999999999997</v>
      </c>
      <c r="E10" s="36">
        <f t="shared" si="0"/>
        <v>0.5600000000000005</v>
      </c>
      <c r="F10" s="2">
        <f t="shared" si="1"/>
        <v>13.526570048309191</v>
      </c>
    </row>
    <row r="11" spans="1:6" s="4" customFormat="1" ht="19.5" customHeight="1">
      <c r="A11" s="156" t="s">
        <v>116</v>
      </c>
      <c r="B11" s="152"/>
      <c r="C11" s="294">
        <v>39.130000000000003</v>
      </c>
      <c r="D11" s="153">
        <v>40.519999999999996</v>
      </c>
      <c r="E11" s="153">
        <f t="shared" si="0"/>
        <v>-1.3899999999999935</v>
      </c>
      <c r="F11" s="346">
        <f t="shared" si="1"/>
        <v>-3.4304047384007741</v>
      </c>
    </row>
    <row r="12" spans="1:6" s="3" customFormat="1" ht="19.5" customHeight="1">
      <c r="A12" s="173" t="s">
        <v>16</v>
      </c>
      <c r="B12" s="174"/>
      <c r="C12" s="295">
        <v>4.9000000000000004</v>
      </c>
      <c r="D12" s="175">
        <v>5.4</v>
      </c>
      <c r="E12" s="175">
        <f t="shared" si="0"/>
        <v>-0.5</v>
      </c>
      <c r="F12" s="347">
        <f t="shared" si="1"/>
        <v>-9.2592592592592595</v>
      </c>
    </row>
    <row r="13" spans="1:6" s="4" customFormat="1" ht="19.5" customHeight="1" thickBot="1">
      <c r="A13" s="170" t="s">
        <v>17</v>
      </c>
      <c r="B13" s="171" t="s">
        <v>110</v>
      </c>
      <c r="C13" s="296">
        <v>19.389999999999997</v>
      </c>
      <c r="D13" s="172">
        <v>17.709999999999997</v>
      </c>
      <c r="E13" s="172">
        <f t="shared" si="0"/>
        <v>1.6799999999999997</v>
      </c>
      <c r="F13" s="348">
        <f t="shared" si="1"/>
        <v>9.4861660079051369</v>
      </c>
    </row>
  </sheetData>
  <mergeCells count="2">
    <mergeCell ref="A2:B2"/>
    <mergeCell ref="C1:D1"/>
  </mergeCells>
  <conditionalFormatting sqref="E3:E13">
    <cfRule type="expression" dxfId="22" priority="4">
      <formula>#REF!="SI"</formula>
    </cfRule>
  </conditionalFormatting>
  <pageMargins left="0.70866141732283472" right="0.70866141732283472" top="0.74803149606299213" bottom="0.74803149606299213"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expression" priority="1" id="{13AD5411-8C57-4A63-9CA4-BB8C3A4DA315}">
            <xm:f>'\\ennf2001\ENI_BICOR\RELAZIONI\2019\Trimestrali-Mensili-Semestrale\Semestrale 2019\Tabelle\[Sem 2019 - Highligths.xlsm]SELEZIONE'!#REF!="SI"</xm:f>
            <x14:dxf>
              <fill>
                <patternFill>
                  <bgColor theme="0" tint="-4.9989318521683403E-2"/>
                </patternFill>
              </fill>
            </x14:dxf>
          </x14:cfRule>
          <xm:sqref>E2:F2</xm:sqref>
        </x14:conditionalFormatting>
        <x14:conditionalFormatting xmlns:xm="http://schemas.microsoft.com/office/excel/2006/main">
          <x14:cfRule type="expression" priority="2" id="{16CC2F76-5823-45CA-8011-6EDCE0A1E31E}">
            <xm:f>'\\ennf2001\ENI_BICOR\RELAZIONI\2019\Trimestrali-Mensili-Semestrale\Semestrale 2019\Tabelle\[Sem 2019 - Highligths.xlsm]SELEZIONE'!#REF!="SI"</xm:f>
            <x14:dxf>
              <fill>
                <patternFill>
                  <bgColor theme="0" tint="-4.9989318521683403E-2"/>
                </patternFill>
              </fill>
            </x14:dxf>
          </x14:cfRule>
          <xm:sqref>C2:D2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tabColor theme="4" tint="0.39997558519241921"/>
    <pageSetUpPr fitToPage="1"/>
  </sheetPr>
  <dimension ref="A1:F21"/>
  <sheetViews>
    <sheetView showGridLines="0" showZeros="0" showWhiteSpace="0" zoomScaleNormal="100" workbookViewId="0">
      <selection activeCell="I21" sqref="I21"/>
    </sheetView>
  </sheetViews>
  <sheetFormatPr defaultColWidth="11.28515625" defaultRowHeight="15" customHeight="1"/>
  <cols>
    <col min="1" max="1" width="50.140625" style="98" customWidth="1"/>
    <col min="2" max="2" width="19.42578125" style="99" customWidth="1"/>
    <col min="3" max="3" width="10.42578125" style="99" customWidth="1"/>
    <col min="4" max="4" width="8.7109375" style="100" customWidth="1"/>
    <col min="5" max="5" width="10" style="101" customWidth="1"/>
    <col min="6" max="6" width="9.140625" style="100" customWidth="1"/>
    <col min="7" max="210" width="11.28515625" style="100"/>
    <col min="211" max="211" width="50.140625" style="100" customWidth="1"/>
    <col min="212" max="212" width="19.42578125" style="100" customWidth="1"/>
    <col min="213" max="213" width="10.42578125" style="100" customWidth="1"/>
    <col min="214" max="215" width="8.7109375" style="100" customWidth="1"/>
    <col min="216" max="216" width="10" style="100" customWidth="1"/>
    <col min="217" max="217" width="9.140625" style="100" customWidth="1"/>
    <col min="218" max="218" width="12.7109375" style="100" bestFit="1" customWidth="1"/>
    <col min="219" max="222" width="0" style="100" hidden="1" customWidth="1"/>
    <col min="223" max="466" width="11.28515625" style="100"/>
    <col min="467" max="467" width="50.140625" style="100" customWidth="1"/>
    <col min="468" max="468" width="19.42578125" style="100" customWidth="1"/>
    <col min="469" max="469" width="10.42578125" style="100" customWidth="1"/>
    <col min="470" max="471" width="8.7109375" style="100" customWidth="1"/>
    <col min="472" max="472" width="10" style="100" customWidth="1"/>
    <col min="473" max="473" width="9.140625" style="100" customWidth="1"/>
    <col min="474" max="474" width="12.7109375" style="100" bestFit="1" customWidth="1"/>
    <col min="475" max="478" width="0" style="100" hidden="1" customWidth="1"/>
    <col min="479" max="722" width="11.28515625" style="100"/>
    <col min="723" max="723" width="50.140625" style="100" customWidth="1"/>
    <col min="724" max="724" width="19.42578125" style="100" customWidth="1"/>
    <col min="725" max="725" width="10.42578125" style="100" customWidth="1"/>
    <col min="726" max="727" width="8.7109375" style="100" customWidth="1"/>
    <col min="728" max="728" width="10" style="100" customWidth="1"/>
    <col min="729" max="729" width="9.140625" style="100" customWidth="1"/>
    <col min="730" max="730" width="12.7109375" style="100" bestFit="1" customWidth="1"/>
    <col min="731" max="734" width="0" style="100" hidden="1" customWidth="1"/>
    <col min="735" max="978" width="11.28515625" style="100"/>
    <col min="979" max="979" width="50.140625" style="100" customWidth="1"/>
    <col min="980" max="980" width="19.42578125" style="100" customWidth="1"/>
    <col min="981" max="981" width="10.42578125" style="100" customWidth="1"/>
    <col min="982" max="983" width="8.7109375" style="100" customWidth="1"/>
    <col min="984" max="984" width="10" style="100" customWidth="1"/>
    <col min="985" max="985" width="9.140625" style="100" customWidth="1"/>
    <col min="986" max="986" width="12.7109375" style="100" bestFit="1" customWidth="1"/>
    <col min="987" max="990" width="0" style="100" hidden="1" customWidth="1"/>
    <col min="991" max="1234" width="11.28515625" style="100"/>
    <col min="1235" max="1235" width="50.140625" style="100" customWidth="1"/>
    <col min="1236" max="1236" width="19.42578125" style="100" customWidth="1"/>
    <col min="1237" max="1237" width="10.42578125" style="100" customWidth="1"/>
    <col min="1238" max="1239" width="8.7109375" style="100" customWidth="1"/>
    <col min="1240" max="1240" width="10" style="100" customWidth="1"/>
    <col min="1241" max="1241" width="9.140625" style="100" customWidth="1"/>
    <col min="1242" max="1242" width="12.7109375" style="100" bestFit="1" customWidth="1"/>
    <col min="1243" max="1246" width="0" style="100" hidden="1" customWidth="1"/>
    <col min="1247" max="1490" width="11.28515625" style="100"/>
    <col min="1491" max="1491" width="50.140625" style="100" customWidth="1"/>
    <col min="1492" max="1492" width="19.42578125" style="100" customWidth="1"/>
    <col min="1493" max="1493" width="10.42578125" style="100" customWidth="1"/>
    <col min="1494" max="1495" width="8.7109375" style="100" customWidth="1"/>
    <col min="1496" max="1496" width="10" style="100" customWidth="1"/>
    <col min="1497" max="1497" width="9.140625" style="100" customWidth="1"/>
    <col min="1498" max="1498" width="12.7109375" style="100" bestFit="1" customWidth="1"/>
    <col min="1499" max="1502" width="0" style="100" hidden="1" customWidth="1"/>
    <col min="1503" max="1746" width="11.28515625" style="100"/>
    <col min="1747" max="1747" width="50.140625" style="100" customWidth="1"/>
    <col min="1748" max="1748" width="19.42578125" style="100" customWidth="1"/>
    <col min="1749" max="1749" width="10.42578125" style="100" customWidth="1"/>
    <col min="1750" max="1751" width="8.7109375" style="100" customWidth="1"/>
    <col min="1752" max="1752" width="10" style="100" customWidth="1"/>
    <col min="1753" max="1753" width="9.140625" style="100" customWidth="1"/>
    <col min="1754" max="1754" width="12.7109375" style="100" bestFit="1" customWidth="1"/>
    <col min="1755" max="1758" width="0" style="100" hidden="1" customWidth="1"/>
    <col min="1759" max="2002" width="11.28515625" style="100"/>
    <col min="2003" max="2003" width="50.140625" style="100" customWidth="1"/>
    <col min="2004" max="2004" width="19.42578125" style="100" customWidth="1"/>
    <col min="2005" max="2005" width="10.42578125" style="100" customWidth="1"/>
    <col min="2006" max="2007" width="8.7109375" style="100" customWidth="1"/>
    <col min="2008" max="2008" width="10" style="100" customWidth="1"/>
    <col min="2009" max="2009" width="9.140625" style="100" customWidth="1"/>
    <col min="2010" max="2010" width="12.7109375" style="100" bestFit="1" customWidth="1"/>
    <col min="2011" max="2014" width="0" style="100" hidden="1" customWidth="1"/>
    <col min="2015" max="2258" width="11.28515625" style="100"/>
    <col min="2259" max="2259" width="50.140625" style="100" customWidth="1"/>
    <col min="2260" max="2260" width="19.42578125" style="100" customWidth="1"/>
    <col min="2261" max="2261" width="10.42578125" style="100" customWidth="1"/>
    <col min="2262" max="2263" width="8.7109375" style="100" customWidth="1"/>
    <col min="2264" max="2264" width="10" style="100" customWidth="1"/>
    <col min="2265" max="2265" width="9.140625" style="100" customWidth="1"/>
    <col min="2266" max="2266" width="12.7109375" style="100" bestFit="1" customWidth="1"/>
    <col min="2267" max="2270" width="0" style="100" hidden="1" customWidth="1"/>
    <col min="2271" max="2514" width="11.28515625" style="100"/>
    <col min="2515" max="2515" width="50.140625" style="100" customWidth="1"/>
    <col min="2516" max="2516" width="19.42578125" style="100" customWidth="1"/>
    <col min="2517" max="2517" width="10.42578125" style="100" customWidth="1"/>
    <col min="2518" max="2519" width="8.7109375" style="100" customWidth="1"/>
    <col min="2520" max="2520" width="10" style="100" customWidth="1"/>
    <col min="2521" max="2521" width="9.140625" style="100" customWidth="1"/>
    <col min="2522" max="2522" width="12.7109375" style="100" bestFit="1" customWidth="1"/>
    <col min="2523" max="2526" width="0" style="100" hidden="1" customWidth="1"/>
    <col min="2527" max="2770" width="11.28515625" style="100"/>
    <col min="2771" max="2771" width="50.140625" style="100" customWidth="1"/>
    <col min="2772" max="2772" width="19.42578125" style="100" customWidth="1"/>
    <col min="2773" max="2773" width="10.42578125" style="100" customWidth="1"/>
    <col min="2774" max="2775" width="8.7109375" style="100" customWidth="1"/>
    <col min="2776" max="2776" width="10" style="100" customWidth="1"/>
    <col min="2777" max="2777" width="9.140625" style="100" customWidth="1"/>
    <col min="2778" max="2778" width="12.7109375" style="100" bestFit="1" customWidth="1"/>
    <col min="2779" max="2782" width="0" style="100" hidden="1" customWidth="1"/>
    <col min="2783" max="3026" width="11.28515625" style="100"/>
    <col min="3027" max="3027" width="50.140625" style="100" customWidth="1"/>
    <col min="3028" max="3028" width="19.42578125" style="100" customWidth="1"/>
    <col min="3029" max="3029" width="10.42578125" style="100" customWidth="1"/>
    <col min="3030" max="3031" width="8.7109375" style="100" customWidth="1"/>
    <col min="3032" max="3032" width="10" style="100" customWidth="1"/>
    <col min="3033" max="3033" width="9.140625" style="100" customWidth="1"/>
    <col min="3034" max="3034" width="12.7109375" style="100" bestFit="1" customWidth="1"/>
    <col min="3035" max="3038" width="0" style="100" hidden="1" customWidth="1"/>
    <col min="3039" max="3282" width="11.28515625" style="100"/>
    <col min="3283" max="3283" width="50.140625" style="100" customWidth="1"/>
    <col min="3284" max="3284" width="19.42578125" style="100" customWidth="1"/>
    <col min="3285" max="3285" width="10.42578125" style="100" customWidth="1"/>
    <col min="3286" max="3287" width="8.7109375" style="100" customWidth="1"/>
    <col min="3288" max="3288" width="10" style="100" customWidth="1"/>
    <col min="3289" max="3289" width="9.140625" style="100" customWidth="1"/>
    <col min="3290" max="3290" width="12.7109375" style="100" bestFit="1" customWidth="1"/>
    <col min="3291" max="3294" width="0" style="100" hidden="1" customWidth="1"/>
    <col min="3295" max="3538" width="11.28515625" style="100"/>
    <col min="3539" max="3539" width="50.140625" style="100" customWidth="1"/>
    <col min="3540" max="3540" width="19.42578125" style="100" customWidth="1"/>
    <col min="3541" max="3541" width="10.42578125" style="100" customWidth="1"/>
    <col min="3542" max="3543" width="8.7109375" style="100" customWidth="1"/>
    <col min="3544" max="3544" width="10" style="100" customWidth="1"/>
    <col min="3545" max="3545" width="9.140625" style="100" customWidth="1"/>
    <col min="3546" max="3546" width="12.7109375" style="100" bestFit="1" customWidth="1"/>
    <col min="3547" max="3550" width="0" style="100" hidden="1" customWidth="1"/>
    <col min="3551" max="3794" width="11.28515625" style="100"/>
    <col min="3795" max="3795" width="50.140625" style="100" customWidth="1"/>
    <col min="3796" max="3796" width="19.42578125" style="100" customWidth="1"/>
    <col min="3797" max="3797" width="10.42578125" style="100" customWidth="1"/>
    <col min="3798" max="3799" width="8.7109375" style="100" customWidth="1"/>
    <col min="3800" max="3800" width="10" style="100" customWidth="1"/>
    <col min="3801" max="3801" width="9.140625" style="100" customWidth="1"/>
    <col min="3802" max="3802" width="12.7109375" style="100" bestFit="1" customWidth="1"/>
    <col min="3803" max="3806" width="0" style="100" hidden="1" customWidth="1"/>
    <col min="3807" max="4050" width="11.28515625" style="100"/>
    <col min="4051" max="4051" width="50.140625" style="100" customWidth="1"/>
    <col min="4052" max="4052" width="19.42578125" style="100" customWidth="1"/>
    <col min="4053" max="4053" width="10.42578125" style="100" customWidth="1"/>
    <col min="4054" max="4055" width="8.7109375" style="100" customWidth="1"/>
    <col min="4056" max="4056" width="10" style="100" customWidth="1"/>
    <col min="4057" max="4057" width="9.140625" style="100" customWidth="1"/>
    <col min="4058" max="4058" width="12.7109375" style="100" bestFit="1" customWidth="1"/>
    <col min="4059" max="4062" width="0" style="100" hidden="1" customWidth="1"/>
    <col min="4063" max="4306" width="11.28515625" style="100"/>
    <col min="4307" max="4307" width="50.140625" style="100" customWidth="1"/>
    <col min="4308" max="4308" width="19.42578125" style="100" customWidth="1"/>
    <col min="4309" max="4309" width="10.42578125" style="100" customWidth="1"/>
    <col min="4310" max="4311" width="8.7109375" style="100" customWidth="1"/>
    <col min="4312" max="4312" width="10" style="100" customWidth="1"/>
    <col min="4313" max="4313" width="9.140625" style="100" customWidth="1"/>
    <col min="4314" max="4314" width="12.7109375" style="100" bestFit="1" customWidth="1"/>
    <col min="4315" max="4318" width="0" style="100" hidden="1" customWidth="1"/>
    <col min="4319" max="4562" width="11.28515625" style="100"/>
    <col min="4563" max="4563" width="50.140625" style="100" customWidth="1"/>
    <col min="4564" max="4564" width="19.42578125" style="100" customWidth="1"/>
    <col min="4565" max="4565" width="10.42578125" style="100" customWidth="1"/>
    <col min="4566" max="4567" width="8.7109375" style="100" customWidth="1"/>
    <col min="4568" max="4568" width="10" style="100" customWidth="1"/>
    <col min="4569" max="4569" width="9.140625" style="100" customWidth="1"/>
    <col min="4570" max="4570" width="12.7109375" style="100" bestFit="1" customWidth="1"/>
    <col min="4571" max="4574" width="0" style="100" hidden="1" customWidth="1"/>
    <col min="4575" max="4818" width="11.28515625" style="100"/>
    <col min="4819" max="4819" width="50.140625" style="100" customWidth="1"/>
    <col min="4820" max="4820" width="19.42578125" style="100" customWidth="1"/>
    <col min="4821" max="4821" width="10.42578125" style="100" customWidth="1"/>
    <col min="4822" max="4823" width="8.7109375" style="100" customWidth="1"/>
    <col min="4824" max="4824" width="10" style="100" customWidth="1"/>
    <col min="4825" max="4825" width="9.140625" style="100" customWidth="1"/>
    <col min="4826" max="4826" width="12.7109375" style="100" bestFit="1" customWidth="1"/>
    <col min="4827" max="4830" width="0" style="100" hidden="1" customWidth="1"/>
    <col min="4831" max="5074" width="11.28515625" style="100"/>
    <col min="5075" max="5075" width="50.140625" style="100" customWidth="1"/>
    <col min="5076" max="5076" width="19.42578125" style="100" customWidth="1"/>
    <col min="5077" max="5077" width="10.42578125" style="100" customWidth="1"/>
    <col min="5078" max="5079" width="8.7109375" style="100" customWidth="1"/>
    <col min="5080" max="5080" width="10" style="100" customWidth="1"/>
    <col min="5081" max="5081" width="9.140625" style="100" customWidth="1"/>
    <col min="5082" max="5082" width="12.7109375" style="100" bestFit="1" customWidth="1"/>
    <col min="5083" max="5086" width="0" style="100" hidden="1" customWidth="1"/>
    <col min="5087" max="5330" width="11.28515625" style="100"/>
    <col min="5331" max="5331" width="50.140625" style="100" customWidth="1"/>
    <col min="5332" max="5332" width="19.42578125" style="100" customWidth="1"/>
    <col min="5333" max="5333" width="10.42578125" style="100" customWidth="1"/>
    <col min="5334" max="5335" width="8.7109375" style="100" customWidth="1"/>
    <col min="5336" max="5336" width="10" style="100" customWidth="1"/>
    <col min="5337" max="5337" width="9.140625" style="100" customWidth="1"/>
    <col min="5338" max="5338" width="12.7109375" style="100" bestFit="1" customWidth="1"/>
    <col min="5339" max="5342" width="0" style="100" hidden="1" customWidth="1"/>
    <col min="5343" max="5586" width="11.28515625" style="100"/>
    <col min="5587" max="5587" width="50.140625" style="100" customWidth="1"/>
    <col min="5588" max="5588" width="19.42578125" style="100" customWidth="1"/>
    <col min="5589" max="5589" width="10.42578125" style="100" customWidth="1"/>
    <col min="5590" max="5591" width="8.7109375" style="100" customWidth="1"/>
    <col min="5592" max="5592" width="10" style="100" customWidth="1"/>
    <col min="5593" max="5593" width="9.140625" style="100" customWidth="1"/>
    <col min="5594" max="5594" width="12.7109375" style="100" bestFit="1" customWidth="1"/>
    <col min="5595" max="5598" width="0" style="100" hidden="1" customWidth="1"/>
    <col min="5599" max="5842" width="11.28515625" style="100"/>
    <col min="5843" max="5843" width="50.140625" style="100" customWidth="1"/>
    <col min="5844" max="5844" width="19.42578125" style="100" customWidth="1"/>
    <col min="5845" max="5845" width="10.42578125" style="100" customWidth="1"/>
    <col min="5846" max="5847" width="8.7109375" style="100" customWidth="1"/>
    <col min="5848" max="5848" width="10" style="100" customWidth="1"/>
    <col min="5849" max="5849" width="9.140625" style="100" customWidth="1"/>
    <col min="5850" max="5850" width="12.7109375" style="100" bestFit="1" customWidth="1"/>
    <col min="5851" max="5854" width="0" style="100" hidden="1" customWidth="1"/>
    <col min="5855" max="6098" width="11.28515625" style="100"/>
    <col min="6099" max="6099" width="50.140625" style="100" customWidth="1"/>
    <col min="6100" max="6100" width="19.42578125" style="100" customWidth="1"/>
    <col min="6101" max="6101" width="10.42578125" style="100" customWidth="1"/>
    <col min="6102" max="6103" width="8.7109375" style="100" customWidth="1"/>
    <col min="6104" max="6104" width="10" style="100" customWidth="1"/>
    <col min="6105" max="6105" width="9.140625" style="100" customWidth="1"/>
    <col min="6106" max="6106" width="12.7109375" style="100" bestFit="1" customWidth="1"/>
    <col min="6107" max="6110" width="0" style="100" hidden="1" customWidth="1"/>
    <col min="6111" max="6354" width="11.28515625" style="100"/>
    <col min="6355" max="6355" width="50.140625" style="100" customWidth="1"/>
    <col min="6356" max="6356" width="19.42578125" style="100" customWidth="1"/>
    <col min="6357" max="6357" width="10.42578125" style="100" customWidth="1"/>
    <col min="6358" max="6359" width="8.7109375" style="100" customWidth="1"/>
    <col min="6360" max="6360" width="10" style="100" customWidth="1"/>
    <col min="6361" max="6361" width="9.140625" style="100" customWidth="1"/>
    <col min="6362" max="6362" width="12.7109375" style="100" bestFit="1" customWidth="1"/>
    <col min="6363" max="6366" width="0" style="100" hidden="1" customWidth="1"/>
    <col min="6367" max="6610" width="11.28515625" style="100"/>
    <col min="6611" max="6611" width="50.140625" style="100" customWidth="1"/>
    <col min="6612" max="6612" width="19.42578125" style="100" customWidth="1"/>
    <col min="6613" max="6613" width="10.42578125" style="100" customWidth="1"/>
    <col min="6614" max="6615" width="8.7109375" style="100" customWidth="1"/>
    <col min="6616" max="6616" width="10" style="100" customWidth="1"/>
    <col min="6617" max="6617" width="9.140625" style="100" customWidth="1"/>
    <col min="6618" max="6618" width="12.7109375" style="100" bestFit="1" customWidth="1"/>
    <col min="6619" max="6622" width="0" style="100" hidden="1" customWidth="1"/>
    <col min="6623" max="6866" width="11.28515625" style="100"/>
    <col min="6867" max="6867" width="50.140625" style="100" customWidth="1"/>
    <col min="6868" max="6868" width="19.42578125" style="100" customWidth="1"/>
    <col min="6869" max="6869" width="10.42578125" style="100" customWidth="1"/>
    <col min="6870" max="6871" width="8.7109375" style="100" customWidth="1"/>
    <col min="6872" max="6872" width="10" style="100" customWidth="1"/>
    <col min="6873" max="6873" width="9.140625" style="100" customWidth="1"/>
    <col min="6874" max="6874" width="12.7109375" style="100" bestFit="1" customWidth="1"/>
    <col min="6875" max="6878" width="0" style="100" hidden="1" customWidth="1"/>
    <col min="6879" max="7122" width="11.28515625" style="100"/>
    <col min="7123" max="7123" width="50.140625" style="100" customWidth="1"/>
    <col min="7124" max="7124" width="19.42578125" style="100" customWidth="1"/>
    <col min="7125" max="7125" width="10.42578125" style="100" customWidth="1"/>
    <col min="7126" max="7127" width="8.7109375" style="100" customWidth="1"/>
    <col min="7128" max="7128" width="10" style="100" customWidth="1"/>
    <col min="7129" max="7129" width="9.140625" style="100" customWidth="1"/>
    <col min="7130" max="7130" width="12.7109375" style="100" bestFit="1" customWidth="1"/>
    <col min="7131" max="7134" width="0" style="100" hidden="1" customWidth="1"/>
    <col min="7135" max="7378" width="11.28515625" style="100"/>
    <col min="7379" max="7379" width="50.140625" style="100" customWidth="1"/>
    <col min="7380" max="7380" width="19.42578125" style="100" customWidth="1"/>
    <col min="7381" max="7381" width="10.42578125" style="100" customWidth="1"/>
    <col min="7382" max="7383" width="8.7109375" style="100" customWidth="1"/>
    <col min="7384" max="7384" width="10" style="100" customWidth="1"/>
    <col min="7385" max="7385" width="9.140625" style="100" customWidth="1"/>
    <col min="7386" max="7386" width="12.7109375" style="100" bestFit="1" customWidth="1"/>
    <col min="7387" max="7390" width="0" style="100" hidden="1" customWidth="1"/>
    <col min="7391" max="7634" width="11.28515625" style="100"/>
    <col min="7635" max="7635" width="50.140625" style="100" customWidth="1"/>
    <col min="7636" max="7636" width="19.42578125" style="100" customWidth="1"/>
    <col min="7637" max="7637" width="10.42578125" style="100" customWidth="1"/>
    <col min="7638" max="7639" width="8.7109375" style="100" customWidth="1"/>
    <col min="7640" max="7640" width="10" style="100" customWidth="1"/>
    <col min="7641" max="7641" width="9.140625" style="100" customWidth="1"/>
    <col min="7642" max="7642" width="12.7109375" style="100" bestFit="1" customWidth="1"/>
    <col min="7643" max="7646" width="0" style="100" hidden="1" customWidth="1"/>
    <col min="7647" max="7890" width="11.28515625" style="100"/>
    <col min="7891" max="7891" width="50.140625" style="100" customWidth="1"/>
    <col min="7892" max="7892" width="19.42578125" style="100" customWidth="1"/>
    <col min="7893" max="7893" width="10.42578125" style="100" customWidth="1"/>
    <col min="7894" max="7895" width="8.7109375" style="100" customWidth="1"/>
    <col min="7896" max="7896" width="10" style="100" customWidth="1"/>
    <col min="7897" max="7897" width="9.140625" style="100" customWidth="1"/>
    <col min="7898" max="7898" width="12.7109375" style="100" bestFit="1" customWidth="1"/>
    <col min="7899" max="7902" width="0" style="100" hidden="1" customWidth="1"/>
    <col min="7903" max="8146" width="11.28515625" style="100"/>
    <col min="8147" max="8147" width="50.140625" style="100" customWidth="1"/>
    <col min="8148" max="8148" width="19.42578125" style="100" customWidth="1"/>
    <col min="8149" max="8149" width="10.42578125" style="100" customWidth="1"/>
    <col min="8150" max="8151" width="8.7109375" style="100" customWidth="1"/>
    <col min="8152" max="8152" width="10" style="100" customWidth="1"/>
    <col min="8153" max="8153" width="9.140625" style="100" customWidth="1"/>
    <col min="8154" max="8154" width="12.7109375" style="100" bestFit="1" customWidth="1"/>
    <col min="8155" max="8158" width="0" style="100" hidden="1" customWidth="1"/>
    <col min="8159" max="8402" width="11.28515625" style="100"/>
    <col min="8403" max="8403" width="50.140625" style="100" customWidth="1"/>
    <col min="8404" max="8404" width="19.42578125" style="100" customWidth="1"/>
    <col min="8405" max="8405" width="10.42578125" style="100" customWidth="1"/>
    <col min="8406" max="8407" width="8.7109375" style="100" customWidth="1"/>
    <col min="8408" max="8408" width="10" style="100" customWidth="1"/>
    <col min="8409" max="8409" width="9.140625" style="100" customWidth="1"/>
    <col min="8410" max="8410" width="12.7109375" style="100" bestFit="1" customWidth="1"/>
    <col min="8411" max="8414" width="0" style="100" hidden="1" customWidth="1"/>
    <col min="8415" max="8658" width="11.28515625" style="100"/>
    <col min="8659" max="8659" width="50.140625" style="100" customWidth="1"/>
    <col min="8660" max="8660" width="19.42578125" style="100" customWidth="1"/>
    <col min="8661" max="8661" width="10.42578125" style="100" customWidth="1"/>
    <col min="8662" max="8663" width="8.7109375" style="100" customWidth="1"/>
    <col min="8664" max="8664" width="10" style="100" customWidth="1"/>
    <col min="8665" max="8665" width="9.140625" style="100" customWidth="1"/>
    <col min="8666" max="8666" width="12.7109375" style="100" bestFit="1" customWidth="1"/>
    <col min="8667" max="8670" width="0" style="100" hidden="1" customWidth="1"/>
    <col min="8671" max="8914" width="11.28515625" style="100"/>
    <col min="8915" max="8915" width="50.140625" style="100" customWidth="1"/>
    <col min="8916" max="8916" width="19.42578125" style="100" customWidth="1"/>
    <col min="8917" max="8917" width="10.42578125" style="100" customWidth="1"/>
    <col min="8918" max="8919" width="8.7109375" style="100" customWidth="1"/>
    <col min="8920" max="8920" width="10" style="100" customWidth="1"/>
    <col min="8921" max="8921" width="9.140625" style="100" customWidth="1"/>
    <col min="8922" max="8922" width="12.7109375" style="100" bestFit="1" customWidth="1"/>
    <col min="8923" max="8926" width="0" style="100" hidden="1" customWidth="1"/>
    <col min="8927" max="9170" width="11.28515625" style="100"/>
    <col min="9171" max="9171" width="50.140625" style="100" customWidth="1"/>
    <col min="9172" max="9172" width="19.42578125" style="100" customWidth="1"/>
    <col min="9173" max="9173" width="10.42578125" style="100" customWidth="1"/>
    <col min="9174" max="9175" width="8.7109375" style="100" customWidth="1"/>
    <col min="9176" max="9176" width="10" style="100" customWidth="1"/>
    <col min="9177" max="9177" width="9.140625" style="100" customWidth="1"/>
    <col min="9178" max="9178" width="12.7109375" style="100" bestFit="1" customWidth="1"/>
    <col min="9179" max="9182" width="0" style="100" hidden="1" customWidth="1"/>
    <col min="9183" max="9426" width="11.28515625" style="100"/>
    <col min="9427" max="9427" width="50.140625" style="100" customWidth="1"/>
    <col min="9428" max="9428" width="19.42578125" style="100" customWidth="1"/>
    <col min="9429" max="9429" width="10.42578125" style="100" customWidth="1"/>
    <col min="9430" max="9431" width="8.7109375" style="100" customWidth="1"/>
    <col min="9432" max="9432" width="10" style="100" customWidth="1"/>
    <col min="9433" max="9433" width="9.140625" style="100" customWidth="1"/>
    <col min="9434" max="9434" width="12.7109375" style="100" bestFit="1" customWidth="1"/>
    <col min="9435" max="9438" width="0" style="100" hidden="1" customWidth="1"/>
    <col min="9439" max="9682" width="11.28515625" style="100"/>
    <col min="9683" max="9683" width="50.140625" style="100" customWidth="1"/>
    <col min="9684" max="9684" width="19.42578125" style="100" customWidth="1"/>
    <col min="9685" max="9685" width="10.42578125" style="100" customWidth="1"/>
    <col min="9686" max="9687" width="8.7109375" style="100" customWidth="1"/>
    <col min="9688" max="9688" width="10" style="100" customWidth="1"/>
    <col min="9689" max="9689" width="9.140625" style="100" customWidth="1"/>
    <col min="9690" max="9690" width="12.7109375" style="100" bestFit="1" customWidth="1"/>
    <col min="9691" max="9694" width="0" style="100" hidden="1" customWidth="1"/>
    <col min="9695" max="9938" width="11.28515625" style="100"/>
    <col min="9939" max="9939" width="50.140625" style="100" customWidth="1"/>
    <col min="9940" max="9940" width="19.42578125" style="100" customWidth="1"/>
    <col min="9941" max="9941" width="10.42578125" style="100" customWidth="1"/>
    <col min="9942" max="9943" width="8.7109375" style="100" customWidth="1"/>
    <col min="9944" max="9944" width="10" style="100" customWidth="1"/>
    <col min="9945" max="9945" width="9.140625" style="100" customWidth="1"/>
    <col min="9946" max="9946" width="12.7109375" style="100" bestFit="1" customWidth="1"/>
    <col min="9947" max="9950" width="0" style="100" hidden="1" customWidth="1"/>
    <col min="9951" max="10194" width="11.28515625" style="100"/>
    <col min="10195" max="10195" width="50.140625" style="100" customWidth="1"/>
    <col min="10196" max="10196" width="19.42578125" style="100" customWidth="1"/>
    <col min="10197" max="10197" width="10.42578125" style="100" customWidth="1"/>
    <col min="10198" max="10199" width="8.7109375" style="100" customWidth="1"/>
    <col min="10200" max="10200" width="10" style="100" customWidth="1"/>
    <col min="10201" max="10201" width="9.140625" style="100" customWidth="1"/>
    <col min="10202" max="10202" width="12.7109375" style="100" bestFit="1" customWidth="1"/>
    <col min="10203" max="10206" width="0" style="100" hidden="1" customWidth="1"/>
    <col min="10207" max="10450" width="11.28515625" style="100"/>
    <col min="10451" max="10451" width="50.140625" style="100" customWidth="1"/>
    <col min="10452" max="10452" width="19.42578125" style="100" customWidth="1"/>
    <col min="10453" max="10453" width="10.42578125" style="100" customWidth="1"/>
    <col min="10454" max="10455" width="8.7109375" style="100" customWidth="1"/>
    <col min="10456" max="10456" width="10" style="100" customWidth="1"/>
    <col min="10457" max="10457" width="9.140625" style="100" customWidth="1"/>
    <col min="10458" max="10458" width="12.7109375" style="100" bestFit="1" customWidth="1"/>
    <col min="10459" max="10462" width="0" style="100" hidden="1" customWidth="1"/>
    <col min="10463" max="10706" width="11.28515625" style="100"/>
    <col min="10707" max="10707" width="50.140625" style="100" customWidth="1"/>
    <col min="10708" max="10708" width="19.42578125" style="100" customWidth="1"/>
    <col min="10709" max="10709" width="10.42578125" style="100" customWidth="1"/>
    <col min="10710" max="10711" width="8.7109375" style="100" customWidth="1"/>
    <col min="10712" max="10712" width="10" style="100" customWidth="1"/>
    <col min="10713" max="10713" width="9.140625" style="100" customWidth="1"/>
    <col min="10714" max="10714" width="12.7109375" style="100" bestFit="1" customWidth="1"/>
    <col min="10715" max="10718" width="0" style="100" hidden="1" customWidth="1"/>
    <col min="10719" max="10962" width="11.28515625" style="100"/>
    <col min="10963" max="10963" width="50.140625" style="100" customWidth="1"/>
    <col min="10964" max="10964" width="19.42578125" style="100" customWidth="1"/>
    <col min="10965" max="10965" width="10.42578125" style="100" customWidth="1"/>
    <col min="10966" max="10967" width="8.7109375" style="100" customWidth="1"/>
    <col min="10968" max="10968" width="10" style="100" customWidth="1"/>
    <col min="10969" max="10969" width="9.140625" style="100" customWidth="1"/>
    <col min="10970" max="10970" width="12.7109375" style="100" bestFit="1" customWidth="1"/>
    <col min="10971" max="10974" width="0" style="100" hidden="1" customWidth="1"/>
    <col min="10975" max="11218" width="11.28515625" style="100"/>
    <col min="11219" max="11219" width="50.140625" style="100" customWidth="1"/>
    <col min="11220" max="11220" width="19.42578125" style="100" customWidth="1"/>
    <col min="11221" max="11221" width="10.42578125" style="100" customWidth="1"/>
    <col min="11222" max="11223" width="8.7109375" style="100" customWidth="1"/>
    <col min="11224" max="11224" width="10" style="100" customWidth="1"/>
    <col min="11225" max="11225" width="9.140625" style="100" customWidth="1"/>
    <col min="11226" max="11226" width="12.7109375" style="100" bestFit="1" customWidth="1"/>
    <col min="11227" max="11230" width="0" style="100" hidden="1" customWidth="1"/>
    <col min="11231" max="11474" width="11.28515625" style="100"/>
    <col min="11475" max="11475" width="50.140625" style="100" customWidth="1"/>
    <col min="11476" max="11476" width="19.42578125" style="100" customWidth="1"/>
    <col min="11477" max="11477" width="10.42578125" style="100" customWidth="1"/>
    <col min="11478" max="11479" width="8.7109375" style="100" customWidth="1"/>
    <col min="11480" max="11480" width="10" style="100" customWidth="1"/>
    <col min="11481" max="11481" width="9.140625" style="100" customWidth="1"/>
    <col min="11482" max="11482" width="12.7109375" style="100" bestFit="1" customWidth="1"/>
    <col min="11483" max="11486" width="0" style="100" hidden="1" customWidth="1"/>
    <col min="11487" max="11730" width="11.28515625" style="100"/>
    <col min="11731" max="11731" width="50.140625" style="100" customWidth="1"/>
    <col min="11732" max="11732" width="19.42578125" style="100" customWidth="1"/>
    <col min="11733" max="11733" width="10.42578125" style="100" customWidth="1"/>
    <col min="11734" max="11735" width="8.7109375" style="100" customWidth="1"/>
    <col min="11736" max="11736" width="10" style="100" customWidth="1"/>
    <col min="11737" max="11737" width="9.140625" style="100" customWidth="1"/>
    <col min="11738" max="11738" width="12.7109375" style="100" bestFit="1" customWidth="1"/>
    <col min="11739" max="11742" width="0" style="100" hidden="1" customWidth="1"/>
    <col min="11743" max="11986" width="11.28515625" style="100"/>
    <col min="11987" max="11987" width="50.140625" style="100" customWidth="1"/>
    <col min="11988" max="11988" width="19.42578125" style="100" customWidth="1"/>
    <col min="11989" max="11989" width="10.42578125" style="100" customWidth="1"/>
    <col min="11990" max="11991" width="8.7109375" style="100" customWidth="1"/>
    <col min="11992" max="11992" width="10" style="100" customWidth="1"/>
    <col min="11993" max="11993" width="9.140625" style="100" customWidth="1"/>
    <col min="11994" max="11994" width="12.7109375" style="100" bestFit="1" customWidth="1"/>
    <col min="11995" max="11998" width="0" style="100" hidden="1" customWidth="1"/>
    <col min="11999" max="12242" width="11.28515625" style="100"/>
    <col min="12243" max="12243" width="50.140625" style="100" customWidth="1"/>
    <col min="12244" max="12244" width="19.42578125" style="100" customWidth="1"/>
    <col min="12245" max="12245" width="10.42578125" style="100" customWidth="1"/>
    <col min="12246" max="12247" width="8.7109375" style="100" customWidth="1"/>
    <col min="12248" max="12248" width="10" style="100" customWidth="1"/>
    <col min="12249" max="12249" width="9.140625" style="100" customWidth="1"/>
    <col min="12250" max="12250" width="12.7109375" style="100" bestFit="1" customWidth="1"/>
    <col min="12251" max="12254" width="0" style="100" hidden="1" customWidth="1"/>
    <col min="12255" max="12498" width="11.28515625" style="100"/>
    <col min="12499" max="12499" width="50.140625" style="100" customWidth="1"/>
    <col min="12500" max="12500" width="19.42578125" style="100" customWidth="1"/>
    <col min="12501" max="12501" width="10.42578125" style="100" customWidth="1"/>
    <col min="12502" max="12503" width="8.7109375" style="100" customWidth="1"/>
    <col min="12504" max="12504" width="10" style="100" customWidth="1"/>
    <col min="12505" max="12505" width="9.140625" style="100" customWidth="1"/>
    <col min="12506" max="12506" width="12.7109375" style="100" bestFit="1" customWidth="1"/>
    <col min="12507" max="12510" width="0" style="100" hidden="1" customWidth="1"/>
    <col min="12511" max="12754" width="11.28515625" style="100"/>
    <col min="12755" max="12755" width="50.140625" style="100" customWidth="1"/>
    <col min="12756" max="12756" width="19.42578125" style="100" customWidth="1"/>
    <col min="12757" max="12757" width="10.42578125" style="100" customWidth="1"/>
    <col min="12758" max="12759" width="8.7109375" style="100" customWidth="1"/>
    <col min="12760" max="12760" width="10" style="100" customWidth="1"/>
    <col min="12761" max="12761" width="9.140625" style="100" customWidth="1"/>
    <col min="12762" max="12762" width="12.7109375" style="100" bestFit="1" customWidth="1"/>
    <col min="12763" max="12766" width="0" style="100" hidden="1" customWidth="1"/>
    <col min="12767" max="13010" width="11.28515625" style="100"/>
    <col min="13011" max="13011" width="50.140625" style="100" customWidth="1"/>
    <col min="13012" max="13012" width="19.42578125" style="100" customWidth="1"/>
    <col min="13013" max="13013" width="10.42578125" style="100" customWidth="1"/>
    <col min="13014" max="13015" width="8.7109375" style="100" customWidth="1"/>
    <col min="13016" max="13016" width="10" style="100" customWidth="1"/>
    <col min="13017" max="13017" width="9.140625" style="100" customWidth="1"/>
    <col min="13018" max="13018" width="12.7109375" style="100" bestFit="1" customWidth="1"/>
    <col min="13019" max="13022" width="0" style="100" hidden="1" customWidth="1"/>
    <col min="13023" max="13266" width="11.28515625" style="100"/>
    <col min="13267" max="13267" width="50.140625" style="100" customWidth="1"/>
    <col min="13268" max="13268" width="19.42578125" style="100" customWidth="1"/>
    <col min="13269" max="13269" width="10.42578125" style="100" customWidth="1"/>
    <col min="13270" max="13271" width="8.7109375" style="100" customWidth="1"/>
    <col min="13272" max="13272" width="10" style="100" customWidth="1"/>
    <col min="13273" max="13273" width="9.140625" style="100" customWidth="1"/>
    <col min="13274" max="13274" width="12.7109375" style="100" bestFit="1" customWidth="1"/>
    <col min="13275" max="13278" width="0" style="100" hidden="1" customWidth="1"/>
    <col min="13279" max="13522" width="11.28515625" style="100"/>
    <col min="13523" max="13523" width="50.140625" style="100" customWidth="1"/>
    <col min="13524" max="13524" width="19.42578125" style="100" customWidth="1"/>
    <col min="13525" max="13525" width="10.42578125" style="100" customWidth="1"/>
    <col min="13526" max="13527" width="8.7109375" style="100" customWidth="1"/>
    <col min="13528" max="13528" width="10" style="100" customWidth="1"/>
    <col min="13529" max="13529" width="9.140625" style="100" customWidth="1"/>
    <col min="13530" max="13530" width="12.7109375" style="100" bestFit="1" customWidth="1"/>
    <col min="13531" max="13534" width="0" style="100" hidden="1" customWidth="1"/>
    <col min="13535" max="13778" width="11.28515625" style="100"/>
    <col min="13779" max="13779" width="50.140625" style="100" customWidth="1"/>
    <col min="13780" max="13780" width="19.42578125" style="100" customWidth="1"/>
    <col min="13781" max="13781" width="10.42578125" style="100" customWidth="1"/>
    <col min="13782" max="13783" width="8.7109375" style="100" customWidth="1"/>
    <col min="13784" max="13784" width="10" style="100" customWidth="1"/>
    <col min="13785" max="13785" width="9.140625" style="100" customWidth="1"/>
    <col min="13786" max="13786" width="12.7109375" style="100" bestFit="1" customWidth="1"/>
    <col min="13787" max="13790" width="0" style="100" hidden="1" customWidth="1"/>
    <col min="13791" max="14034" width="11.28515625" style="100"/>
    <col min="14035" max="14035" width="50.140625" style="100" customWidth="1"/>
    <col min="14036" max="14036" width="19.42578125" style="100" customWidth="1"/>
    <col min="14037" max="14037" width="10.42578125" style="100" customWidth="1"/>
    <col min="14038" max="14039" width="8.7109375" style="100" customWidth="1"/>
    <col min="14040" max="14040" width="10" style="100" customWidth="1"/>
    <col min="14041" max="14041" width="9.140625" style="100" customWidth="1"/>
    <col min="14042" max="14042" width="12.7109375" style="100" bestFit="1" customWidth="1"/>
    <col min="14043" max="14046" width="0" style="100" hidden="1" customWidth="1"/>
    <col min="14047" max="14290" width="11.28515625" style="100"/>
    <col min="14291" max="14291" width="50.140625" style="100" customWidth="1"/>
    <col min="14292" max="14292" width="19.42578125" style="100" customWidth="1"/>
    <col min="14293" max="14293" width="10.42578125" style="100" customWidth="1"/>
    <col min="14294" max="14295" width="8.7109375" style="100" customWidth="1"/>
    <col min="14296" max="14296" width="10" style="100" customWidth="1"/>
    <col min="14297" max="14297" width="9.140625" style="100" customWidth="1"/>
    <col min="14298" max="14298" width="12.7109375" style="100" bestFit="1" customWidth="1"/>
    <col min="14299" max="14302" width="0" style="100" hidden="1" customWidth="1"/>
    <col min="14303" max="14546" width="11.28515625" style="100"/>
    <col min="14547" max="14547" width="50.140625" style="100" customWidth="1"/>
    <col min="14548" max="14548" width="19.42578125" style="100" customWidth="1"/>
    <col min="14549" max="14549" width="10.42578125" style="100" customWidth="1"/>
    <col min="14550" max="14551" width="8.7109375" style="100" customWidth="1"/>
    <col min="14552" max="14552" width="10" style="100" customWidth="1"/>
    <col min="14553" max="14553" width="9.140625" style="100" customWidth="1"/>
    <col min="14554" max="14554" width="12.7109375" style="100" bestFit="1" customWidth="1"/>
    <col min="14555" max="14558" width="0" style="100" hidden="1" customWidth="1"/>
    <col min="14559" max="14802" width="11.28515625" style="100"/>
    <col min="14803" max="14803" width="50.140625" style="100" customWidth="1"/>
    <col min="14804" max="14804" width="19.42578125" style="100" customWidth="1"/>
    <col min="14805" max="14805" width="10.42578125" style="100" customWidth="1"/>
    <col min="14806" max="14807" width="8.7109375" style="100" customWidth="1"/>
    <col min="14808" max="14808" width="10" style="100" customWidth="1"/>
    <col min="14809" max="14809" width="9.140625" style="100" customWidth="1"/>
    <col min="14810" max="14810" width="12.7109375" style="100" bestFit="1" customWidth="1"/>
    <col min="14811" max="14814" width="0" style="100" hidden="1" customWidth="1"/>
    <col min="14815" max="15058" width="11.28515625" style="100"/>
    <col min="15059" max="15059" width="50.140625" style="100" customWidth="1"/>
    <col min="15060" max="15060" width="19.42578125" style="100" customWidth="1"/>
    <col min="15061" max="15061" width="10.42578125" style="100" customWidth="1"/>
    <col min="15062" max="15063" width="8.7109375" style="100" customWidth="1"/>
    <col min="15064" max="15064" width="10" style="100" customWidth="1"/>
    <col min="15065" max="15065" width="9.140625" style="100" customWidth="1"/>
    <col min="15066" max="15066" width="12.7109375" style="100" bestFit="1" customWidth="1"/>
    <col min="15067" max="15070" width="0" style="100" hidden="1" customWidth="1"/>
    <col min="15071" max="15314" width="11.28515625" style="100"/>
    <col min="15315" max="15315" width="50.140625" style="100" customWidth="1"/>
    <col min="15316" max="15316" width="19.42578125" style="100" customWidth="1"/>
    <col min="15317" max="15317" width="10.42578125" style="100" customWidth="1"/>
    <col min="15318" max="15319" width="8.7109375" style="100" customWidth="1"/>
    <col min="15320" max="15320" width="10" style="100" customWidth="1"/>
    <col min="15321" max="15321" width="9.140625" style="100" customWidth="1"/>
    <col min="15322" max="15322" width="12.7109375" style="100" bestFit="1" customWidth="1"/>
    <col min="15323" max="15326" width="0" style="100" hidden="1" customWidth="1"/>
    <col min="15327" max="15570" width="11.28515625" style="100"/>
    <col min="15571" max="15571" width="50.140625" style="100" customWidth="1"/>
    <col min="15572" max="15572" width="19.42578125" style="100" customWidth="1"/>
    <col min="15573" max="15573" width="10.42578125" style="100" customWidth="1"/>
    <col min="15574" max="15575" width="8.7109375" style="100" customWidth="1"/>
    <col min="15576" max="15576" width="10" style="100" customWidth="1"/>
    <col min="15577" max="15577" width="9.140625" style="100" customWidth="1"/>
    <col min="15578" max="15578" width="12.7109375" style="100" bestFit="1" customWidth="1"/>
    <col min="15579" max="15582" width="0" style="100" hidden="1" customWidth="1"/>
    <col min="15583" max="15826" width="11.28515625" style="100"/>
    <col min="15827" max="15827" width="50.140625" style="100" customWidth="1"/>
    <col min="15828" max="15828" width="19.42578125" style="100" customWidth="1"/>
    <col min="15829" max="15829" width="10.42578125" style="100" customWidth="1"/>
    <col min="15830" max="15831" width="8.7109375" style="100" customWidth="1"/>
    <col min="15832" max="15832" width="10" style="100" customWidth="1"/>
    <col min="15833" max="15833" width="9.140625" style="100" customWidth="1"/>
    <col min="15834" max="15834" width="12.7109375" style="100" bestFit="1" customWidth="1"/>
    <col min="15835" max="15838" width="0" style="100" hidden="1" customWidth="1"/>
    <col min="15839" max="16082" width="11.28515625" style="100"/>
    <col min="16083" max="16083" width="50.140625" style="100" customWidth="1"/>
    <col min="16084" max="16084" width="19.42578125" style="100" customWidth="1"/>
    <col min="16085" max="16085" width="10.42578125" style="100" customWidth="1"/>
    <col min="16086" max="16087" width="8.7109375" style="100" customWidth="1"/>
    <col min="16088" max="16088" width="10" style="100" customWidth="1"/>
    <col min="16089" max="16089" width="9.140625" style="100" customWidth="1"/>
    <col min="16090" max="16090" width="12.7109375" style="100" bestFit="1" customWidth="1"/>
    <col min="16091" max="16094" width="0" style="100" hidden="1" customWidth="1"/>
    <col min="16095" max="16384" width="11.28515625" style="100"/>
  </cols>
  <sheetData>
    <row r="1" spans="1:6" ht="15" customHeight="1">
      <c r="A1" s="117" t="s">
        <v>84</v>
      </c>
    </row>
    <row r="2" spans="1:6" s="102" customFormat="1" ht="15" customHeight="1">
      <c r="C2" s="408" t="s">
        <v>50</v>
      </c>
      <c r="D2" s="408"/>
      <c r="E2" s="118"/>
      <c r="F2" s="5"/>
    </row>
    <row r="3" spans="1:6" s="102" customFormat="1" ht="19.5" customHeight="1" thickBot="1">
      <c r="A3" s="38"/>
      <c r="B3" s="338" t="s">
        <v>104</v>
      </c>
      <c r="C3" s="128">
        <v>2019</v>
      </c>
      <c r="D3" s="132">
        <v>2018</v>
      </c>
      <c r="E3" s="132" t="s">
        <v>49</v>
      </c>
      <c r="F3" s="132" t="s">
        <v>5</v>
      </c>
    </row>
    <row r="4" spans="1:6" s="103" customFormat="1" ht="18.75" customHeight="1">
      <c r="A4" s="138" t="s">
        <v>11</v>
      </c>
      <c r="B4" s="139"/>
      <c r="C4" s="282">
        <v>2.88</v>
      </c>
      <c r="D4" s="140">
        <v>2.84</v>
      </c>
      <c r="E4" s="140">
        <f t="shared" ref="E4:E11" si="0">+C4-D4</f>
        <v>4.0000000000000036E-2</v>
      </c>
      <c r="F4" s="141">
        <f t="shared" ref="F4:F11" si="1">IF(OR(AND(C4-D4&lt;0,(C4-D4)/D4&gt;0),AND(C4-D4&gt;0,(C4-D4)/D4&lt;0))=TRUE,-(C4-D4)/D4*100,(C4-D4)/D4*100)</f>
        <v>1.4084507042253533</v>
      </c>
    </row>
    <row r="5" spans="1:6" ht="18.75" customHeight="1">
      <c r="A5" s="133" t="s">
        <v>85</v>
      </c>
      <c r="B5" s="134"/>
      <c r="C5" s="283">
        <v>13.29</v>
      </c>
      <c r="D5" s="135">
        <v>13.29</v>
      </c>
      <c r="E5" s="136">
        <f t="shared" si="0"/>
        <v>0</v>
      </c>
      <c r="F5" s="137">
        <f t="shared" si="1"/>
        <v>0</v>
      </c>
    </row>
    <row r="6" spans="1:6" ht="18.75" customHeight="1">
      <c r="A6" s="107" t="s">
        <v>86</v>
      </c>
      <c r="B6" s="108"/>
      <c r="C6" s="284">
        <v>3.73</v>
      </c>
      <c r="D6" s="109">
        <v>6.48</v>
      </c>
      <c r="E6" s="110">
        <f t="shared" si="0"/>
        <v>-2.7500000000000004</v>
      </c>
      <c r="F6" s="111">
        <f t="shared" si="1"/>
        <v>-42.438271604938279</v>
      </c>
    </row>
    <row r="7" spans="1:6" ht="18.75" customHeight="1">
      <c r="A7" s="107" t="s">
        <v>87</v>
      </c>
      <c r="B7" s="108"/>
      <c r="C7" s="284">
        <v>2.9</v>
      </c>
      <c r="D7" s="109">
        <v>1.8</v>
      </c>
      <c r="E7" s="110">
        <f t="shared" si="0"/>
        <v>1.0999999999999999</v>
      </c>
      <c r="F7" s="111">
        <f t="shared" si="1"/>
        <v>61.111111111111107</v>
      </c>
    </row>
    <row r="8" spans="1:6" ht="18.75" customHeight="1">
      <c r="A8" s="107" t="s">
        <v>88</v>
      </c>
      <c r="B8" s="108"/>
      <c r="C8" s="284">
        <v>1.76</v>
      </c>
      <c r="D8" s="109">
        <v>2.4</v>
      </c>
      <c r="E8" s="110">
        <f t="shared" si="0"/>
        <v>-0.6399999999999999</v>
      </c>
      <c r="F8" s="111">
        <f t="shared" si="1"/>
        <v>-26.666666666666668</v>
      </c>
    </row>
    <row r="9" spans="1:6" ht="18.75" customHeight="1">
      <c r="A9" s="107" t="s">
        <v>89</v>
      </c>
      <c r="B9" s="108"/>
      <c r="C9" s="284">
        <v>3.52</v>
      </c>
      <c r="D9" s="109">
        <v>3.74</v>
      </c>
      <c r="E9" s="110">
        <f t="shared" si="0"/>
        <v>-0.2200000000000002</v>
      </c>
      <c r="F9" s="111">
        <f t="shared" si="1"/>
        <v>-5.8823529411764754</v>
      </c>
    </row>
    <row r="10" spans="1:6" ht="18.75" customHeight="1">
      <c r="A10" s="107" t="s">
        <v>90</v>
      </c>
      <c r="B10" s="108"/>
      <c r="C10" s="284">
        <v>0.9</v>
      </c>
      <c r="D10" s="109">
        <v>1.02</v>
      </c>
      <c r="E10" s="110">
        <f t="shared" si="0"/>
        <v>-0.12</v>
      </c>
      <c r="F10" s="111">
        <f t="shared" si="1"/>
        <v>-11.76470588235294</v>
      </c>
    </row>
    <row r="11" spans="1:6" ht="18.75" customHeight="1">
      <c r="A11" s="112" t="s">
        <v>91</v>
      </c>
      <c r="B11" s="113"/>
      <c r="C11" s="285">
        <v>0.88</v>
      </c>
      <c r="D11" s="114">
        <v>1.6</v>
      </c>
      <c r="E11" s="110">
        <f t="shared" si="0"/>
        <v>-0.72000000000000008</v>
      </c>
      <c r="F11" s="115">
        <f t="shared" si="1"/>
        <v>-45</v>
      </c>
    </row>
    <row r="12" spans="1:6" ht="18.75" customHeight="1">
      <c r="A12" s="107" t="s">
        <v>92</v>
      </c>
      <c r="B12" s="108"/>
      <c r="C12" s="284">
        <v>1.5</v>
      </c>
      <c r="D12" s="109">
        <v>1.42</v>
      </c>
      <c r="E12" s="110">
        <f>+C12-D12</f>
        <v>8.0000000000000071E-2</v>
      </c>
      <c r="F12" s="111">
        <f>IF(OR(AND(C12-D12&lt;0,(C12-D12)/D12&gt;0),AND(C12-D12&gt;0,(C12-D12)/D12&lt;0))=TRUE,-(C12-D12)/D12*100,(C12-D12)/D12*100)</f>
        <v>5.6338028169014134</v>
      </c>
    </row>
    <row r="13" spans="1:6" s="104" customFormat="1" ht="18.75" customHeight="1">
      <c r="A13" s="107" t="s">
        <v>93</v>
      </c>
      <c r="B13" s="108"/>
      <c r="C13" s="284">
        <f>3.07+1.93</f>
        <v>5</v>
      </c>
      <c r="D13" s="109">
        <f>3.11+0.02</f>
        <v>3.13</v>
      </c>
      <c r="E13" s="110">
        <f>+C13-D13</f>
        <v>1.87</v>
      </c>
      <c r="F13" s="111">
        <f>IF(OR(AND(C13-D13&lt;0,(C13-D13)/D13&gt;0),AND(C13-D13&gt;0,(C13-D13)/D13&lt;0))=TRUE,-(C13-D13)/D13*100,(C13-D13)/D13*100)</f>
        <v>59.744408945686914</v>
      </c>
    </row>
    <row r="14" spans="1:6" s="104" customFormat="1" ht="18.75" customHeight="1">
      <c r="A14" s="107" t="s">
        <v>94</v>
      </c>
      <c r="B14" s="108"/>
      <c r="C14" s="284">
        <f>0.15+0.81+0.47</f>
        <v>1.4300000000000002</v>
      </c>
      <c r="D14" s="109">
        <f>0.18+0.9</f>
        <v>1.08</v>
      </c>
      <c r="E14" s="110">
        <f>+C14-D14</f>
        <v>0.35000000000000009</v>
      </c>
      <c r="F14" s="111">
        <f>IF(OR(AND(C14-D14&lt;0,(C14-D14)/D14&gt;0),AND(C14-D14&gt;0,(C14-D14)/D14&lt;0))=TRUE,-(C14-D14)/D14*100,(C14-D14)/D14*100)</f>
        <v>32.407407407407412</v>
      </c>
    </row>
    <row r="15" spans="1:6" s="103" customFormat="1" ht="18.75" customHeight="1">
      <c r="A15" s="142" t="s">
        <v>115</v>
      </c>
      <c r="B15" s="143"/>
      <c r="C15" s="286">
        <f>SUM(C5:C14)</f>
        <v>34.909999999999997</v>
      </c>
      <c r="D15" s="144">
        <f>SUM(D5:D14)</f>
        <v>35.96</v>
      </c>
      <c r="E15" s="144">
        <f t="shared" ref="E15:E21" si="2">+C15-D15</f>
        <v>-1.0500000000000043</v>
      </c>
      <c r="F15" s="145">
        <f t="shared" ref="F15:F21" si="3">IF(OR(AND(C15-D15&lt;0,(C15-D15)/D15&gt;0),AND(C15-D15&gt;0,(C15-D15)/D15&lt;0))=TRUE,-(C15-D15)/D15*100,(C15-D15)/D15*100)</f>
        <v>-2.9199110122358296</v>
      </c>
    </row>
    <row r="16" spans="1:6" s="103" customFormat="1" ht="18.75" customHeight="1">
      <c r="A16" s="142" t="s">
        <v>95</v>
      </c>
      <c r="B16" s="143"/>
      <c r="C16" s="286">
        <f>+C4+C15</f>
        <v>37.79</v>
      </c>
      <c r="D16" s="144">
        <f>+D4+D15</f>
        <v>38.799999999999997</v>
      </c>
      <c r="E16" s="144">
        <f t="shared" si="2"/>
        <v>-1.009999999999998</v>
      </c>
      <c r="F16" s="145">
        <f t="shared" si="3"/>
        <v>-2.6030927835051494</v>
      </c>
    </row>
    <row r="17" spans="1:6" s="104" customFormat="1" ht="18.75" customHeight="1">
      <c r="A17" s="107" t="s">
        <v>96</v>
      </c>
      <c r="B17" s="108"/>
      <c r="C17" s="287">
        <v>0.15</v>
      </c>
      <c r="D17" s="110">
        <v>0.38</v>
      </c>
      <c r="E17" s="110">
        <f t="shared" si="2"/>
        <v>-0.23</v>
      </c>
      <c r="F17" s="116">
        <f t="shared" si="3"/>
        <v>-60.526315789473685</v>
      </c>
    </row>
    <row r="18" spans="1:6" ht="18.75" customHeight="1">
      <c r="A18" s="107" t="s">
        <v>97</v>
      </c>
      <c r="B18" s="108"/>
      <c r="C18" s="287">
        <v>-0.12</v>
      </c>
      <c r="D18" s="110">
        <v>-7.0000000000000007E-2</v>
      </c>
      <c r="E18" s="110">
        <f t="shared" si="2"/>
        <v>-4.9999999999999989E-2</v>
      </c>
      <c r="F18" s="116">
        <f t="shared" si="3"/>
        <v>-71.428571428571402</v>
      </c>
    </row>
    <row r="19" spans="1:6" s="105" customFormat="1" ht="18.75" customHeight="1">
      <c r="A19" s="142" t="s">
        <v>98</v>
      </c>
      <c r="B19" s="143"/>
      <c r="C19" s="286">
        <f>+C16+C17+C18</f>
        <v>37.82</v>
      </c>
      <c r="D19" s="144">
        <f>+D16+D17+D18</f>
        <v>39.11</v>
      </c>
      <c r="E19" s="144">
        <f t="shared" si="2"/>
        <v>-1.2899999999999991</v>
      </c>
      <c r="F19" s="145">
        <f t="shared" si="3"/>
        <v>-3.2983891587829177</v>
      </c>
    </row>
    <row r="20" spans="1:6" s="106" customFormat="1" ht="18.75" customHeight="1">
      <c r="A20" s="142" t="s">
        <v>99</v>
      </c>
      <c r="B20" s="143"/>
      <c r="C20" s="288">
        <v>1.31</v>
      </c>
      <c r="D20" s="146">
        <v>1.41</v>
      </c>
      <c r="E20" s="144">
        <f t="shared" si="2"/>
        <v>-9.9999999999999867E-2</v>
      </c>
      <c r="F20" s="145">
        <f t="shared" si="3"/>
        <v>-7.0921985815602744</v>
      </c>
    </row>
    <row r="21" spans="1:6" s="105" customFormat="1" ht="18.75" customHeight="1" thickBot="1">
      <c r="A21" s="147" t="s">
        <v>100</v>
      </c>
      <c r="B21" s="148"/>
      <c r="C21" s="289">
        <f>+C19+C20</f>
        <v>39.130000000000003</v>
      </c>
      <c r="D21" s="149">
        <f>+D19+D20</f>
        <v>40.519999999999996</v>
      </c>
      <c r="E21" s="150">
        <f t="shared" si="2"/>
        <v>-1.3899999999999935</v>
      </c>
      <c r="F21" s="151">
        <f t="shared" si="3"/>
        <v>-3.4304047384007741</v>
      </c>
    </row>
  </sheetData>
  <mergeCells count="1">
    <mergeCell ref="C2:D2"/>
  </mergeCells>
  <pageMargins left="0.14000000000000001" right="0.1" top="0.17" bottom="0.14000000000000001" header="0.5" footer="0.09"/>
  <pageSetup paperSize="9"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2" id="{B753D225-26A3-41AE-BC5A-10723A7E21C1}">
            <xm:f>'\\ennf2001\ENI_BICOR\RELAZIONI\2019\Trimestrali-Mensili-Semestrale\Semestrale 2019\Tabelle\[Sem 2019 - Highligths.xlsm]SELEZIONE'!#REF!="SI"</xm:f>
            <x14:dxf>
              <fill>
                <patternFill>
                  <bgColor theme="0" tint="-4.9989318521683403E-2"/>
                </patternFill>
              </fill>
            </x14:dxf>
          </x14:cfRule>
          <xm:sqref>C3:D3</xm:sqref>
        </x14:conditionalFormatting>
        <x14:conditionalFormatting xmlns:xm="http://schemas.microsoft.com/office/excel/2006/main">
          <x14:cfRule type="expression" priority="1" id="{5C89472D-D692-477B-8D11-1D57B601165C}">
            <xm:f>'\\ennf2001\ENI_BICOR\RELAZIONI\2019\Trimestrali-Mensili-Semestrale\Semestrale 2019\Tabelle\[Sem 2019 - Highligths.xlsm]SELEZIONE'!#REF!="SI"</xm:f>
            <x14:dxf>
              <fill>
                <patternFill>
                  <bgColor theme="0" tint="-4.9989318521683403E-2"/>
                </patternFill>
              </fill>
            </x14:dxf>
          </x14:cfRule>
          <xm:sqref>E3:F3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tabColor theme="4" tint="0.39997558519241921"/>
    <pageSetUpPr fitToPage="1"/>
  </sheetPr>
  <dimension ref="A1:F25"/>
  <sheetViews>
    <sheetView showGridLines="0" zoomScaleNormal="100" workbookViewId="0">
      <selection activeCell="G19" sqref="G19"/>
    </sheetView>
  </sheetViews>
  <sheetFormatPr defaultRowHeight="15" customHeight="1"/>
  <cols>
    <col min="1" max="1" width="45.28515625" style="62" customWidth="1"/>
    <col min="2" max="2" width="19.7109375" style="67" customWidth="1"/>
    <col min="3" max="4" width="12.85546875" style="65" customWidth="1"/>
    <col min="5" max="5" width="12.140625" style="65" customWidth="1"/>
    <col min="6" max="6" width="12.140625" style="66" customWidth="1"/>
    <col min="7" max="235" width="9.140625" style="62"/>
    <col min="236" max="236" width="55.7109375" style="62" customWidth="1"/>
    <col min="237" max="237" width="16" style="62" customWidth="1"/>
    <col min="238" max="241" width="9.7109375" style="62" customWidth="1"/>
    <col min="242" max="242" width="6.28515625" style="62" customWidth="1"/>
    <col min="243" max="491" width="9.140625" style="62"/>
    <col min="492" max="492" width="55.7109375" style="62" customWidth="1"/>
    <col min="493" max="493" width="16" style="62" customWidth="1"/>
    <col min="494" max="497" width="9.7109375" style="62" customWidth="1"/>
    <col min="498" max="498" width="6.28515625" style="62" customWidth="1"/>
    <col min="499" max="747" width="9.140625" style="62"/>
    <col min="748" max="748" width="55.7109375" style="62" customWidth="1"/>
    <col min="749" max="749" width="16" style="62" customWidth="1"/>
    <col min="750" max="753" width="9.7109375" style="62" customWidth="1"/>
    <col min="754" max="754" width="6.28515625" style="62" customWidth="1"/>
    <col min="755" max="1003" width="9.140625" style="62"/>
    <col min="1004" max="1004" width="55.7109375" style="62" customWidth="1"/>
    <col min="1005" max="1005" width="16" style="62" customWidth="1"/>
    <col min="1006" max="1009" width="9.7109375" style="62" customWidth="1"/>
    <col min="1010" max="1010" width="6.28515625" style="62" customWidth="1"/>
    <col min="1011" max="1259" width="9.140625" style="62"/>
    <col min="1260" max="1260" width="55.7109375" style="62" customWidth="1"/>
    <col min="1261" max="1261" width="16" style="62" customWidth="1"/>
    <col min="1262" max="1265" width="9.7109375" style="62" customWidth="1"/>
    <col min="1266" max="1266" width="6.28515625" style="62" customWidth="1"/>
    <col min="1267" max="1515" width="9.140625" style="62"/>
    <col min="1516" max="1516" width="55.7109375" style="62" customWidth="1"/>
    <col min="1517" max="1517" width="16" style="62" customWidth="1"/>
    <col min="1518" max="1521" width="9.7109375" style="62" customWidth="1"/>
    <col min="1522" max="1522" width="6.28515625" style="62" customWidth="1"/>
    <col min="1523" max="1771" width="9.140625" style="62"/>
    <col min="1772" max="1772" width="55.7109375" style="62" customWidth="1"/>
    <col min="1773" max="1773" width="16" style="62" customWidth="1"/>
    <col min="1774" max="1777" width="9.7109375" style="62" customWidth="1"/>
    <col min="1778" max="1778" width="6.28515625" style="62" customWidth="1"/>
    <col min="1779" max="2027" width="9.140625" style="62"/>
    <col min="2028" max="2028" width="55.7109375" style="62" customWidth="1"/>
    <col min="2029" max="2029" width="16" style="62" customWidth="1"/>
    <col min="2030" max="2033" width="9.7109375" style="62" customWidth="1"/>
    <col min="2034" max="2034" width="6.28515625" style="62" customWidth="1"/>
    <col min="2035" max="2283" width="9.140625" style="62"/>
    <col min="2284" max="2284" width="55.7109375" style="62" customWidth="1"/>
    <col min="2285" max="2285" width="16" style="62" customWidth="1"/>
    <col min="2286" max="2289" width="9.7109375" style="62" customWidth="1"/>
    <col min="2290" max="2290" width="6.28515625" style="62" customWidth="1"/>
    <col min="2291" max="2539" width="9.140625" style="62"/>
    <col min="2540" max="2540" width="55.7109375" style="62" customWidth="1"/>
    <col min="2541" max="2541" width="16" style="62" customWidth="1"/>
    <col min="2542" max="2545" width="9.7109375" style="62" customWidth="1"/>
    <col min="2546" max="2546" width="6.28515625" style="62" customWidth="1"/>
    <col min="2547" max="2795" width="9.140625" style="62"/>
    <col min="2796" max="2796" width="55.7109375" style="62" customWidth="1"/>
    <col min="2797" max="2797" width="16" style="62" customWidth="1"/>
    <col min="2798" max="2801" width="9.7109375" style="62" customWidth="1"/>
    <col min="2802" max="2802" width="6.28515625" style="62" customWidth="1"/>
    <col min="2803" max="3051" width="9.140625" style="62"/>
    <col min="3052" max="3052" width="55.7109375" style="62" customWidth="1"/>
    <col min="3053" max="3053" width="16" style="62" customWidth="1"/>
    <col min="3054" max="3057" width="9.7109375" style="62" customWidth="1"/>
    <col min="3058" max="3058" width="6.28515625" style="62" customWidth="1"/>
    <col min="3059" max="3307" width="9.140625" style="62"/>
    <col min="3308" max="3308" width="55.7109375" style="62" customWidth="1"/>
    <col min="3309" max="3309" width="16" style="62" customWidth="1"/>
    <col min="3310" max="3313" width="9.7109375" style="62" customWidth="1"/>
    <col min="3314" max="3314" width="6.28515625" style="62" customWidth="1"/>
    <col min="3315" max="3563" width="9.140625" style="62"/>
    <col min="3564" max="3564" width="55.7109375" style="62" customWidth="1"/>
    <col min="3565" max="3565" width="16" style="62" customWidth="1"/>
    <col min="3566" max="3569" width="9.7109375" style="62" customWidth="1"/>
    <col min="3570" max="3570" width="6.28515625" style="62" customWidth="1"/>
    <col min="3571" max="3819" width="9.140625" style="62"/>
    <col min="3820" max="3820" width="55.7109375" style="62" customWidth="1"/>
    <col min="3821" max="3821" width="16" style="62" customWidth="1"/>
    <col min="3822" max="3825" width="9.7109375" style="62" customWidth="1"/>
    <col min="3826" max="3826" width="6.28515625" style="62" customWidth="1"/>
    <col min="3827" max="4075" width="9.140625" style="62"/>
    <col min="4076" max="4076" width="55.7109375" style="62" customWidth="1"/>
    <col min="4077" max="4077" width="16" style="62" customWidth="1"/>
    <col min="4078" max="4081" width="9.7109375" style="62" customWidth="1"/>
    <col min="4082" max="4082" width="6.28515625" style="62" customWidth="1"/>
    <col min="4083" max="4331" width="9.140625" style="62"/>
    <col min="4332" max="4332" width="55.7109375" style="62" customWidth="1"/>
    <col min="4333" max="4333" width="16" style="62" customWidth="1"/>
    <col min="4334" max="4337" width="9.7109375" style="62" customWidth="1"/>
    <col min="4338" max="4338" width="6.28515625" style="62" customWidth="1"/>
    <col min="4339" max="4587" width="9.140625" style="62"/>
    <col min="4588" max="4588" width="55.7109375" style="62" customWidth="1"/>
    <col min="4589" max="4589" width="16" style="62" customWidth="1"/>
    <col min="4590" max="4593" width="9.7109375" style="62" customWidth="1"/>
    <col min="4594" max="4594" width="6.28515625" style="62" customWidth="1"/>
    <col min="4595" max="4843" width="9.140625" style="62"/>
    <col min="4844" max="4844" width="55.7109375" style="62" customWidth="1"/>
    <col min="4845" max="4845" width="16" style="62" customWidth="1"/>
    <col min="4846" max="4849" width="9.7109375" style="62" customWidth="1"/>
    <col min="4850" max="4850" width="6.28515625" style="62" customWidth="1"/>
    <col min="4851" max="5099" width="9.140625" style="62"/>
    <col min="5100" max="5100" width="55.7109375" style="62" customWidth="1"/>
    <col min="5101" max="5101" width="16" style="62" customWidth="1"/>
    <col min="5102" max="5105" width="9.7109375" style="62" customWidth="1"/>
    <col min="5106" max="5106" width="6.28515625" style="62" customWidth="1"/>
    <col min="5107" max="5355" width="9.140625" style="62"/>
    <col min="5356" max="5356" width="55.7109375" style="62" customWidth="1"/>
    <col min="5357" max="5357" width="16" style="62" customWidth="1"/>
    <col min="5358" max="5361" width="9.7109375" style="62" customWidth="1"/>
    <col min="5362" max="5362" width="6.28515625" style="62" customWidth="1"/>
    <col min="5363" max="5611" width="9.140625" style="62"/>
    <col min="5612" max="5612" width="55.7109375" style="62" customWidth="1"/>
    <col min="5613" max="5613" width="16" style="62" customWidth="1"/>
    <col min="5614" max="5617" width="9.7109375" style="62" customWidth="1"/>
    <col min="5618" max="5618" width="6.28515625" style="62" customWidth="1"/>
    <col min="5619" max="5867" width="9.140625" style="62"/>
    <col min="5868" max="5868" width="55.7109375" style="62" customWidth="1"/>
    <col min="5869" max="5869" width="16" style="62" customWidth="1"/>
    <col min="5870" max="5873" width="9.7109375" style="62" customWidth="1"/>
    <col min="5874" max="5874" width="6.28515625" style="62" customWidth="1"/>
    <col min="5875" max="6123" width="9.140625" style="62"/>
    <col min="6124" max="6124" width="55.7109375" style="62" customWidth="1"/>
    <col min="6125" max="6125" width="16" style="62" customWidth="1"/>
    <col min="6126" max="6129" width="9.7109375" style="62" customWidth="1"/>
    <col min="6130" max="6130" width="6.28515625" style="62" customWidth="1"/>
    <col min="6131" max="6379" width="9.140625" style="62"/>
    <col min="6380" max="6380" width="55.7109375" style="62" customWidth="1"/>
    <col min="6381" max="6381" width="16" style="62" customWidth="1"/>
    <col min="6382" max="6385" width="9.7109375" style="62" customWidth="1"/>
    <col min="6386" max="6386" width="6.28515625" style="62" customWidth="1"/>
    <col min="6387" max="6635" width="9.140625" style="62"/>
    <col min="6636" max="6636" width="55.7109375" style="62" customWidth="1"/>
    <col min="6637" max="6637" width="16" style="62" customWidth="1"/>
    <col min="6638" max="6641" width="9.7109375" style="62" customWidth="1"/>
    <col min="6642" max="6642" width="6.28515625" style="62" customWidth="1"/>
    <col min="6643" max="6891" width="9.140625" style="62"/>
    <col min="6892" max="6892" width="55.7109375" style="62" customWidth="1"/>
    <col min="6893" max="6893" width="16" style="62" customWidth="1"/>
    <col min="6894" max="6897" width="9.7109375" style="62" customWidth="1"/>
    <col min="6898" max="6898" width="6.28515625" style="62" customWidth="1"/>
    <col min="6899" max="7147" width="9.140625" style="62"/>
    <col min="7148" max="7148" width="55.7109375" style="62" customWidth="1"/>
    <col min="7149" max="7149" width="16" style="62" customWidth="1"/>
    <col min="7150" max="7153" width="9.7109375" style="62" customWidth="1"/>
    <col min="7154" max="7154" width="6.28515625" style="62" customWidth="1"/>
    <col min="7155" max="7403" width="9.140625" style="62"/>
    <col min="7404" max="7404" width="55.7109375" style="62" customWidth="1"/>
    <col min="7405" max="7405" width="16" style="62" customWidth="1"/>
    <col min="7406" max="7409" width="9.7109375" style="62" customWidth="1"/>
    <col min="7410" max="7410" width="6.28515625" style="62" customWidth="1"/>
    <col min="7411" max="7659" width="9.140625" style="62"/>
    <col min="7660" max="7660" width="55.7109375" style="62" customWidth="1"/>
    <col min="7661" max="7661" width="16" style="62" customWidth="1"/>
    <col min="7662" max="7665" width="9.7109375" style="62" customWidth="1"/>
    <col min="7666" max="7666" width="6.28515625" style="62" customWidth="1"/>
    <col min="7667" max="7915" width="9.140625" style="62"/>
    <col min="7916" max="7916" width="55.7109375" style="62" customWidth="1"/>
    <col min="7917" max="7917" width="16" style="62" customWidth="1"/>
    <col min="7918" max="7921" width="9.7109375" style="62" customWidth="1"/>
    <col min="7922" max="7922" width="6.28515625" style="62" customWidth="1"/>
    <col min="7923" max="8171" width="9.140625" style="62"/>
    <col min="8172" max="8172" width="55.7109375" style="62" customWidth="1"/>
    <col min="8173" max="8173" width="16" style="62" customWidth="1"/>
    <col min="8174" max="8177" width="9.7109375" style="62" customWidth="1"/>
    <col min="8178" max="8178" width="6.28515625" style="62" customWidth="1"/>
    <col min="8179" max="8427" width="9.140625" style="62"/>
    <col min="8428" max="8428" width="55.7109375" style="62" customWidth="1"/>
    <col min="8429" max="8429" width="16" style="62" customWidth="1"/>
    <col min="8430" max="8433" width="9.7109375" style="62" customWidth="1"/>
    <col min="8434" max="8434" width="6.28515625" style="62" customWidth="1"/>
    <col min="8435" max="8683" width="9.140625" style="62"/>
    <col min="8684" max="8684" width="55.7109375" style="62" customWidth="1"/>
    <col min="8685" max="8685" width="16" style="62" customWidth="1"/>
    <col min="8686" max="8689" width="9.7109375" style="62" customWidth="1"/>
    <col min="8690" max="8690" width="6.28515625" style="62" customWidth="1"/>
    <col min="8691" max="8939" width="9.140625" style="62"/>
    <col min="8940" max="8940" width="55.7109375" style="62" customWidth="1"/>
    <col min="8941" max="8941" width="16" style="62" customWidth="1"/>
    <col min="8942" max="8945" width="9.7109375" style="62" customWidth="1"/>
    <col min="8946" max="8946" width="6.28515625" style="62" customWidth="1"/>
    <col min="8947" max="9195" width="9.140625" style="62"/>
    <col min="9196" max="9196" width="55.7109375" style="62" customWidth="1"/>
    <col min="9197" max="9197" width="16" style="62" customWidth="1"/>
    <col min="9198" max="9201" width="9.7109375" style="62" customWidth="1"/>
    <col min="9202" max="9202" width="6.28515625" style="62" customWidth="1"/>
    <col min="9203" max="9451" width="9.140625" style="62"/>
    <col min="9452" max="9452" width="55.7109375" style="62" customWidth="1"/>
    <col min="9453" max="9453" width="16" style="62" customWidth="1"/>
    <col min="9454" max="9457" width="9.7109375" style="62" customWidth="1"/>
    <col min="9458" max="9458" width="6.28515625" style="62" customWidth="1"/>
    <col min="9459" max="9707" width="9.140625" style="62"/>
    <col min="9708" max="9708" width="55.7109375" style="62" customWidth="1"/>
    <col min="9709" max="9709" width="16" style="62" customWidth="1"/>
    <col min="9710" max="9713" width="9.7109375" style="62" customWidth="1"/>
    <col min="9714" max="9714" width="6.28515625" style="62" customWidth="1"/>
    <col min="9715" max="9963" width="9.140625" style="62"/>
    <col min="9964" max="9964" width="55.7109375" style="62" customWidth="1"/>
    <col min="9965" max="9965" width="16" style="62" customWidth="1"/>
    <col min="9966" max="9969" width="9.7109375" style="62" customWidth="1"/>
    <col min="9970" max="9970" width="6.28515625" style="62" customWidth="1"/>
    <col min="9971" max="10219" width="9.140625" style="62"/>
    <col min="10220" max="10220" width="55.7109375" style="62" customWidth="1"/>
    <col min="10221" max="10221" width="16" style="62" customWidth="1"/>
    <col min="10222" max="10225" width="9.7109375" style="62" customWidth="1"/>
    <col min="10226" max="10226" width="6.28515625" style="62" customWidth="1"/>
    <col min="10227" max="10475" width="9.140625" style="62"/>
    <col min="10476" max="10476" width="55.7109375" style="62" customWidth="1"/>
    <col min="10477" max="10477" width="16" style="62" customWidth="1"/>
    <col min="10478" max="10481" width="9.7109375" style="62" customWidth="1"/>
    <col min="10482" max="10482" width="6.28515625" style="62" customWidth="1"/>
    <col min="10483" max="10731" width="9.140625" style="62"/>
    <col min="10732" max="10732" width="55.7109375" style="62" customWidth="1"/>
    <col min="10733" max="10733" width="16" style="62" customWidth="1"/>
    <col min="10734" max="10737" width="9.7109375" style="62" customWidth="1"/>
    <col min="10738" max="10738" width="6.28515625" style="62" customWidth="1"/>
    <col min="10739" max="10987" width="9.140625" style="62"/>
    <col min="10988" max="10988" width="55.7109375" style="62" customWidth="1"/>
    <col min="10989" max="10989" width="16" style="62" customWidth="1"/>
    <col min="10990" max="10993" width="9.7109375" style="62" customWidth="1"/>
    <col min="10994" max="10994" width="6.28515625" style="62" customWidth="1"/>
    <col min="10995" max="11243" width="9.140625" style="62"/>
    <col min="11244" max="11244" width="55.7109375" style="62" customWidth="1"/>
    <col min="11245" max="11245" width="16" style="62" customWidth="1"/>
    <col min="11246" max="11249" width="9.7109375" style="62" customWidth="1"/>
    <col min="11250" max="11250" width="6.28515625" style="62" customWidth="1"/>
    <col min="11251" max="11499" width="9.140625" style="62"/>
    <col min="11500" max="11500" width="55.7109375" style="62" customWidth="1"/>
    <col min="11501" max="11501" width="16" style="62" customWidth="1"/>
    <col min="11502" max="11505" width="9.7109375" style="62" customWidth="1"/>
    <col min="11506" max="11506" width="6.28515625" style="62" customWidth="1"/>
    <col min="11507" max="11755" width="9.140625" style="62"/>
    <col min="11756" max="11756" width="55.7109375" style="62" customWidth="1"/>
    <col min="11757" max="11757" width="16" style="62" customWidth="1"/>
    <col min="11758" max="11761" width="9.7109375" style="62" customWidth="1"/>
    <col min="11762" max="11762" width="6.28515625" style="62" customWidth="1"/>
    <col min="11763" max="12011" width="9.140625" style="62"/>
    <col min="12012" max="12012" width="55.7109375" style="62" customWidth="1"/>
    <col min="12013" max="12013" width="16" style="62" customWidth="1"/>
    <col min="12014" max="12017" width="9.7109375" style="62" customWidth="1"/>
    <col min="12018" max="12018" width="6.28515625" style="62" customWidth="1"/>
    <col min="12019" max="12267" width="9.140625" style="62"/>
    <col min="12268" max="12268" width="55.7109375" style="62" customWidth="1"/>
    <col min="12269" max="12269" width="16" style="62" customWidth="1"/>
    <col min="12270" max="12273" width="9.7109375" style="62" customWidth="1"/>
    <col min="12274" max="12274" width="6.28515625" style="62" customWidth="1"/>
    <col min="12275" max="12523" width="9.140625" style="62"/>
    <col min="12524" max="12524" width="55.7109375" style="62" customWidth="1"/>
    <col min="12525" max="12525" width="16" style="62" customWidth="1"/>
    <col min="12526" max="12529" width="9.7109375" style="62" customWidth="1"/>
    <col min="12530" max="12530" width="6.28515625" style="62" customWidth="1"/>
    <col min="12531" max="12779" width="9.140625" style="62"/>
    <col min="12780" max="12780" width="55.7109375" style="62" customWidth="1"/>
    <col min="12781" max="12781" width="16" style="62" customWidth="1"/>
    <col min="12782" max="12785" width="9.7109375" style="62" customWidth="1"/>
    <col min="12786" max="12786" width="6.28515625" style="62" customWidth="1"/>
    <col min="12787" max="13035" width="9.140625" style="62"/>
    <col min="13036" max="13036" width="55.7109375" style="62" customWidth="1"/>
    <col min="13037" max="13037" width="16" style="62" customWidth="1"/>
    <col min="13038" max="13041" width="9.7109375" style="62" customWidth="1"/>
    <col min="13042" max="13042" width="6.28515625" style="62" customWidth="1"/>
    <col min="13043" max="13291" width="9.140625" style="62"/>
    <col min="13292" max="13292" width="55.7109375" style="62" customWidth="1"/>
    <col min="13293" max="13293" width="16" style="62" customWidth="1"/>
    <col min="13294" max="13297" width="9.7109375" style="62" customWidth="1"/>
    <col min="13298" max="13298" width="6.28515625" style="62" customWidth="1"/>
    <col min="13299" max="13547" width="9.140625" style="62"/>
    <col min="13548" max="13548" width="55.7109375" style="62" customWidth="1"/>
    <col min="13549" max="13549" width="16" style="62" customWidth="1"/>
    <col min="13550" max="13553" width="9.7109375" style="62" customWidth="1"/>
    <col min="13554" max="13554" width="6.28515625" style="62" customWidth="1"/>
    <col min="13555" max="13803" width="9.140625" style="62"/>
    <col min="13804" max="13804" width="55.7109375" style="62" customWidth="1"/>
    <col min="13805" max="13805" width="16" style="62" customWidth="1"/>
    <col min="13806" max="13809" width="9.7109375" style="62" customWidth="1"/>
    <col min="13810" max="13810" width="6.28515625" style="62" customWidth="1"/>
    <col min="13811" max="14059" width="9.140625" style="62"/>
    <col min="14060" max="14060" width="55.7109375" style="62" customWidth="1"/>
    <col min="14061" max="14061" width="16" style="62" customWidth="1"/>
    <col min="14062" max="14065" width="9.7109375" style="62" customWidth="1"/>
    <col min="14066" max="14066" width="6.28515625" style="62" customWidth="1"/>
    <col min="14067" max="14315" width="9.140625" style="62"/>
    <col min="14316" max="14316" width="55.7109375" style="62" customWidth="1"/>
    <col min="14317" max="14317" width="16" style="62" customWidth="1"/>
    <col min="14318" max="14321" width="9.7109375" style="62" customWidth="1"/>
    <col min="14322" max="14322" width="6.28515625" style="62" customWidth="1"/>
    <col min="14323" max="14571" width="9.140625" style="62"/>
    <col min="14572" max="14572" width="55.7109375" style="62" customWidth="1"/>
    <col min="14573" max="14573" width="16" style="62" customWidth="1"/>
    <col min="14574" max="14577" width="9.7109375" style="62" customWidth="1"/>
    <col min="14578" max="14578" width="6.28515625" style="62" customWidth="1"/>
    <col min="14579" max="14827" width="9.140625" style="62"/>
    <col min="14828" max="14828" width="55.7109375" style="62" customWidth="1"/>
    <col min="14829" max="14829" width="16" style="62" customWidth="1"/>
    <col min="14830" max="14833" width="9.7109375" style="62" customWidth="1"/>
    <col min="14834" max="14834" width="6.28515625" style="62" customWidth="1"/>
    <col min="14835" max="15083" width="9.140625" style="62"/>
    <col min="15084" max="15084" width="55.7109375" style="62" customWidth="1"/>
    <col min="15085" max="15085" width="16" style="62" customWidth="1"/>
    <col min="15086" max="15089" width="9.7109375" style="62" customWidth="1"/>
    <col min="15090" max="15090" width="6.28515625" style="62" customWidth="1"/>
    <col min="15091" max="15339" width="9.140625" style="62"/>
    <col min="15340" max="15340" width="55.7109375" style="62" customWidth="1"/>
    <col min="15341" max="15341" width="16" style="62" customWidth="1"/>
    <col min="15342" max="15345" width="9.7109375" style="62" customWidth="1"/>
    <col min="15346" max="15346" width="6.28515625" style="62" customWidth="1"/>
    <col min="15347" max="15595" width="9.140625" style="62"/>
    <col min="15596" max="15596" width="55.7109375" style="62" customWidth="1"/>
    <col min="15597" max="15597" width="16" style="62" customWidth="1"/>
    <col min="15598" max="15601" width="9.7109375" style="62" customWidth="1"/>
    <col min="15602" max="15602" width="6.28515625" style="62" customWidth="1"/>
    <col min="15603" max="15851" width="9.140625" style="62"/>
    <col min="15852" max="15852" width="55.7109375" style="62" customWidth="1"/>
    <col min="15853" max="15853" width="16" style="62" customWidth="1"/>
    <col min="15854" max="15857" width="9.7109375" style="62" customWidth="1"/>
    <col min="15858" max="15858" width="6.28515625" style="62" customWidth="1"/>
    <col min="15859" max="16107" width="9.140625" style="62"/>
    <col min="16108" max="16108" width="55.7109375" style="62" customWidth="1"/>
    <col min="16109" max="16109" width="16" style="62" customWidth="1"/>
    <col min="16110" max="16113" width="9.7109375" style="62" customWidth="1"/>
    <col min="16114" max="16114" width="6.28515625" style="62" customWidth="1"/>
    <col min="16115" max="16384" width="9.140625" style="62"/>
  </cols>
  <sheetData>
    <row r="1" spans="1:6" s="16" customFormat="1" ht="21" customHeight="1">
      <c r="A1" s="50" t="s">
        <v>57</v>
      </c>
      <c r="B1" s="51"/>
      <c r="C1" s="52"/>
      <c r="D1" s="52"/>
    </row>
    <row r="2" spans="1:6" s="16" customFormat="1" ht="15" customHeight="1">
      <c r="A2" s="54"/>
      <c r="B2" s="55"/>
      <c r="C2" s="408" t="s">
        <v>50</v>
      </c>
      <c r="D2" s="408"/>
      <c r="E2" s="118"/>
      <c r="F2"/>
    </row>
    <row r="3" spans="1:6" s="16" customFormat="1" ht="19.5" customHeight="1" thickBot="1">
      <c r="A3" s="38"/>
      <c r="B3" s="338" t="s">
        <v>104</v>
      </c>
      <c r="C3" s="128">
        <v>2019</v>
      </c>
      <c r="D3" s="132">
        <v>2018</v>
      </c>
      <c r="E3" s="132" t="s">
        <v>49</v>
      </c>
      <c r="F3" s="132" t="s">
        <v>56</v>
      </c>
    </row>
    <row r="4" spans="1:6" s="56" customFormat="1" ht="18" customHeight="1">
      <c r="A4" s="186" t="s">
        <v>51</v>
      </c>
      <c r="B4" s="187"/>
      <c r="C4" s="297">
        <f>SUM(C5:C7)</f>
        <v>37.76</v>
      </c>
      <c r="D4" s="188">
        <f>SUM(D5:D7)</f>
        <v>38.940000000000005</v>
      </c>
      <c r="E4" s="189">
        <f>+C4-D4</f>
        <v>-1.1800000000000068</v>
      </c>
      <c r="F4" s="190">
        <f>+E4/D4*100</f>
        <v>-3.0303030303030476</v>
      </c>
    </row>
    <row r="5" spans="1:6" ht="17.25" customHeight="1">
      <c r="A5" s="176" t="s">
        <v>52</v>
      </c>
      <c r="B5" s="177"/>
      <c r="C5" s="298">
        <v>20.46</v>
      </c>
      <c r="D5" s="178">
        <v>20.96</v>
      </c>
      <c r="E5" s="179">
        <f t="shared" ref="E5:E11" si="0">+C5-D5</f>
        <v>-0.5</v>
      </c>
      <c r="F5" s="180">
        <f t="shared" ref="F5:F11" si="1">+E5/D5*100</f>
        <v>-2.3854961832061066</v>
      </c>
    </row>
    <row r="6" spans="1:6" ht="17.25" customHeight="1">
      <c r="A6" s="57" t="s">
        <v>12</v>
      </c>
      <c r="B6" s="58"/>
      <c r="C6" s="299">
        <v>13.23</v>
      </c>
      <c r="D6" s="59">
        <v>14.42</v>
      </c>
      <c r="E6" s="60">
        <f t="shared" si="0"/>
        <v>-1.1899999999999995</v>
      </c>
      <c r="F6" s="61">
        <f t="shared" si="1"/>
        <v>-8.2524271844660149</v>
      </c>
    </row>
    <row r="7" spans="1:6" ht="17.25" customHeight="1">
      <c r="A7" s="57" t="s">
        <v>53</v>
      </c>
      <c r="B7" s="58"/>
      <c r="C7" s="299">
        <v>4.07</v>
      </c>
      <c r="D7" s="59">
        <v>3.56</v>
      </c>
      <c r="E7" s="63">
        <f t="shared" si="0"/>
        <v>0.51000000000000023</v>
      </c>
      <c r="F7" s="71">
        <f t="shared" si="1"/>
        <v>14.32584269662922</v>
      </c>
    </row>
    <row r="8" spans="1:6" s="56" customFormat="1" ht="17.25" customHeight="1">
      <c r="A8" s="191" t="s">
        <v>54</v>
      </c>
      <c r="B8" s="192"/>
      <c r="C8" s="300">
        <f>SUM(C9:C10)</f>
        <v>1.37</v>
      </c>
      <c r="D8" s="193">
        <f>SUM(D9:D10)</f>
        <v>1.58</v>
      </c>
      <c r="E8" s="194">
        <f t="shared" si="0"/>
        <v>-0.20999999999999996</v>
      </c>
      <c r="F8" s="195">
        <f t="shared" si="1"/>
        <v>-13.291139240506325</v>
      </c>
    </row>
    <row r="9" spans="1:6" ht="17.25" customHeight="1">
      <c r="A9" s="57" t="s">
        <v>12</v>
      </c>
      <c r="B9" s="58"/>
      <c r="C9" s="299">
        <v>0.74</v>
      </c>
      <c r="D9" s="59">
        <v>1</v>
      </c>
      <c r="E9" s="60">
        <f t="shared" si="0"/>
        <v>-0.26</v>
      </c>
      <c r="F9" s="61">
        <f t="shared" si="1"/>
        <v>-26</v>
      </c>
    </row>
    <row r="10" spans="1:6" ht="17.25" customHeight="1">
      <c r="A10" s="181" t="s">
        <v>53</v>
      </c>
      <c r="B10" s="182"/>
      <c r="C10" s="301">
        <v>0.63</v>
      </c>
      <c r="D10" s="183">
        <v>0.57999999999999996</v>
      </c>
      <c r="E10" s="184">
        <f t="shared" si="0"/>
        <v>5.0000000000000044E-2</v>
      </c>
      <c r="F10" s="185">
        <f t="shared" si="1"/>
        <v>8.6206896551724235</v>
      </c>
    </row>
    <row r="11" spans="1:6" s="56" customFormat="1" ht="16.5" customHeight="1" thickBot="1">
      <c r="A11" s="196" t="s">
        <v>55</v>
      </c>
      <c r="B11" s="197"/>
      <c r="C11" s="302">
        <f>+C4+C8</f>
        <v>39.129999999999995</v>
      </c>
      <c r="D11" s="198">
        <f>+D4+D8</f>
        <v>40.520000000000003</v>
      </c>
      <c r="E11" s="199">
        <f t="shared" si="0"/>
        <v>-1.3900000000000077</v>
      </c>
      <c r="F11" s="200">
        <f t="shared" si="1"/>
        <v>-3.4304047384008087</v>
      </c>
    </row>
    <row r="12" spans="1:6" ht="15" customHeight="1">
      <c r="A12" s="46"/>
      <c r="B12" s="64"/>
    </row>
    <row r="13" spans="1:6" ht="15" customHeight="1">
      <c r="A13" s="46"/>
      <c r="B13" s="64"/>
    </row>
    <row r="14" spans="1:6" ht="15" customHeight="1">
      <c r="A14" s="46"/>
      <c r="B14" s="64"/>
    </row>
    <row r="15" spans="1:6" ht="15" customHeight="1">
      <c r="A15" s="46"/>
      <c r="B15" s="64"/>
    </row>
    <row r="16" spans="1:6" ht="15" customHeight="1">
      <c r="A16" s="46"/>
      <c r="B16" s="64"/>
    </row>
    <row r="17" spans="1:2" ht="15" customHeight="1">
      <c r="A17" s="46"/>
      <c r="B17" s="64"/>
    </row>
    <row r="18" spans="1:2" ht="15" customHeight="1">
      <c r="A18" s="46"/>
      <c r="B18" s="64"/>
    </row>
    <row r="19" spans="1:2" ht="15" customHeight="1">
      <c r="A19" s="46"/>
      <c r="B19" s="64"/>
    </row>
    <row r="20" spans="1:2" ht="15" customHeight="1">
      <c r="A20" s="46"/>
      <c r="B20" s="64"/>
    </row>
    <row r="21" spans="1:2" ht="15" customHeight="1">
      <c r="A21" s="46"/>
      <c r="B21" s="64"/>
    </row>
    <row r="22" spans="1:2" ht="15" customHeight="1">
      <c r="A22" s="46"/>
      <c r="B22" s="64"/>
    </row>
    <row r="23" spans="1:2" ht="15" customHeight="1">
      <c r="A23" s="46"/>
      <c r="B23" s="64"/>
    </row>
    <row r="24" spans="1:2" ht="15" customHeight="1">
      <c r="A24" s="46"/>
      <c r="B24" s="64"/>
    </row>
    <row r="25" spans="1:2" ht="15" customHeight="1">
      <c r="A25" s="46"/>
      <c r="B25" s="64"/>
    </row>
  </sheetData>
  <mergeCells count="1">
    <mergeCell ref="C2:D2"/>
  </mergeCells>
  <pageMargins left="0.23" right="0.27" top="0.28999999999999998" bottom="0.31" header="0.17" footer="0.21"/>
  <pageSetup paperSize="9" orientation="landscape"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2" id="{7C0621D8-89F0-419D-8ED6-D0C03C3DACF2}">
            <xm:f>'\\ennf2001\ENI_BICOR\RELAZIONI\2019\Trimestrali-Mensili-Semestrale\Semestrale 2019\Tabelle\[Sem 2019 - Highligths.xlsm]SELEZIONE'!#REF!="SI"</xm:f>
            <x14:dxf>
              <fill>
                <patternFill>
                  <bgColor theme="0" tint="-4.9989318521683403E-2"/>
                </patternFill>
              </fill>
            </x14:dxf>
          </x14:cfRule>
          <xm:sqref>C3:D3</xm:sqref>
        </x14:conditionalFormatting>
        <x14:conditionalFormatting xmlns:xm="http://schemas.microsoft.com/office/excel/2006/main">
          <x14:cfRule type="expression" priority="1" id="{613E97CE-9B9E-4592-9DA8-27495A24549B}">
            <xm:f>'\\ennf2001\ENI_BICOR\RELAZIONI\2019\Trimestrali-Mensili-Semestrale\Semestrale 2019\Tabelle\[Sem 2019 - Highligths.xlsm]SELEZIONE'!#REF!="SI"</xm:f>
            <x14:dxf>
              <fill>
                <patternFill>
                  <bgColor theme="0" tint="-4.9989318521683403E-2"/>
                </patternFill>
              </fill>
            </x14:dxf>
          </x14:cfRule>
          <xm:sqref>E3:F3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tabColor theme="4" tint="0.39997558519241921"/>
    <pageSetUpPr fitToPage="1"/>
  </sheetPr>
  <dimension ref="A1:F5"/>
  <sheetViews>
    <sheetView showGridLines="0" workbookViewId="0">
      <selection activeCell="C14" sqref="C14"/>
    </sheetView>
  </sheetViews>
  <sheetFormatPr defaultRowHeight="15" customHeight="1"/>
  <cols>
    <col min="1" max="1" width="45.28515625" style="68" customWidth="1"/>
    <col min="2" max="2" width="19.7109375" style="72" customWidth="1"/>
    <col min="3" max="6" width="12.85546875" style="68" customWidth="1"/>
    <col min="7" max="240" width="9.140625" style="68"/>
    <col min="241" max="241" width="41.7109375" style="68" customWidth="1"/>
    <col min="242" max="242" width="18.5703125" style="68" customWidth="1"/>
    <col min="243" max="245" width="9.7109375" style="68" customWidth="1"/>
    <col min="246" max="246" width="11" style="68" bestFit="1" customWidth="1"/>
    <col min="247" max="496" width="9.140625" style="68"/>
    <col min="497" max="497" width="41.7109375" style="68" customWidth="1"/>
    <col min="498" max="498" width="18.5703125" style="68" customWidth="1"/>
    <col min="499" max="501" width="9.7109375" style="68" customWidth="1"/>
    <col min="502" max="502" width="11" style="68" bestFit="1" customWidth="1"/>
    <col min="503" max="752" width="9.140625" style="68"/>
    <col min="753" max="753" width="41.7109375" style="68" customWidth="1"/>
    <col min="754" max="754" width="18.5703125" style="68" customWidth="1"/>
    <col min="755" max="757" width="9.7109375" style="68" customWidth="1"/>
    <col min="758" max="758" width="11" style="68" bestFit="1" customWidth="1"/>
    <col min="759" max="1008" width="9.140625" style="68"/>
    <col min="1009" max="1009" width="41.7109375" style="68" customWidth="1"/>
    <col min="1010" max="1010" width="18.5703125" style="68" customWidth="1"/>
    <col min="1011" max="1013" width="9.7109375" style="68" customWidth="1"/>
    <col min="1014" max="1014" width="11" style="68" bestFit="1" customWidth="1"/>
    <col min="1015" max="1264" width="9.140625" style="68"/>
    <col min="1265" max="1265" width="41.7109375" style="68" customWidth="1"/>
    <col min="1266" max="1266" width="18.5703125" style="68" customWidth="1"/>
    <col min="1267" max="1269" width="9.7109375" style="68" customWidth="1"/>
    <col min="1270" max="1270" width="11" style="68" bestFit="1" customWidth="1"/>
    <col min="1271" max="1520" width="9.140625" style="68"/>
    <col min="1521" max="1521" width="41.7109375" style="68" customWidth="1"/>
    <col min="1522" max="1522" width="18.5703125" style="68" customWidth="1"/>
    <col min="1523" max="1525" width="9.7109375" style="68" customWidth="1"/>
    <col min="1526" max="1526" width="11" style="68" bestFit="1" customWidth="1"/>
    <col min="1527" max="1776" width="9.140625" style="68"/>
    <col min="1777" max="1777" width="41.7109375" style="68" customWidth="1"/>
    <col min="1778" max="1778" width="18.5703125" style="68" customWidth="1"/>
    <col min="1779" max="1781" width="9.7109375" style="68" customWidth="1"/>
    <col min="1782" max="1782" width="11" style="68" bestFit="1" customWidth="1"/>
    <col min="1783" max="2032" width="9.140625" style="68"/>
    <col min="2033" max="2033" width="41.7109375" style="68" customWidth="1"/>
    <col min="2034" max="2034" width="18.5703125" style="68" customWidth="1"/>
    <col min="2035" max="2037" width="9.7109375" style="68" customWidth="1"/>
    <col min="2038" max="2038" width="11" style="68" bestFit="1" customWidth="1"/>
    <col min="2039" max="2288" width="9.140625" style="68"/>
    <col min="2289" max="2289" width="41.7109375" style="68" customWidth="1"/>
    <col min="2290" max="2290" width="18.5703125" style="68" customWidth="1"/>
    <col min="2291" max="2293" width="9.7109375" style="68" customWidth="1"/>
    <col min="2294" max="2294" width="11" style="68" bestFit="1" customWidth="1"/>
    <col min="2295" max="2544" width="9.140625" style="68"/>
    <col min="2545" max="2545" width="41.7109375" style="68" customWidth="1"/>
    <col min="2546" max="2546" width="18.5703125" style="68" customWidth="1"/>
    <col min="2547" max="2549" width="9.7109375" style="68" customWidth="1"/>
    <col min="2550" max="2550" width="11" style="68" bestFit="1" customWidth="1"/>
    <col min="2551" max="2800" width="9.140625" style="68"/>
    <col min="2801" max="2801" width="41.7109375" style="68" customWidth="1"/>
    <col min="2802" max="2802" width="18.5703125" style="68" customWidth="1"/>
    <col min="2803" max="2805" width="9.7109375" style="68" customWidth="1"/>
    <col min="2806" max="2806" width="11" style="68" bestFit="1" customWidth="1"/>
    <col min="2807" max="3056" width="9.140625" style="68"/>
    <col min="3057" max="3057" width="41.7109375" style="68" customWidth="1"/>
    <col min="3058" max="3058" width="18.5703125" style="68" customWidth="1"/>
    <col min="3059" max="3061" width="9.7109375" style="68" customWidth="1"/>
    <col min="3062" max="3062" width="11" style="68" bestFit="1" customWidth="1"/>
    <col min="3063" max="3312" width="9.140625" style="68"/>
    <col min="3313" max="3313" width="41.7109375" style="68" customWidth="1"/>
    <col min="3314" max="3314" width="18.5703125" style="68" customWidth="1"/>
    <col min="3315" max="3317" width="9.7109375" style="68" customWidth="1"/>
    <col min="3318" max="3318" width="11" style="68" bestFit="1" customWidth="1"/>
    <col min="3319" max="3568" width="9.140625" style="68"/>
    <col min="3569" max="3569" width="41.7109375" style="68" customWidth="1"/>
    <col min="3570" max="3570" width="18.5703125" style="68" customWidth="1"/>
    <col min="3571" max="3573" width="9.7109375" style="68" customWidth="1"/>
    <col min="3574" max="3574" width="11" style="68" bestFit="1" customWidth="1"/>
    <col min="3575" max="3824" width="9.140625" style="68"/>
    <col min="3825" max="3825" width="41.7109375" style="68" customWidth="1"/>
    <col min="3826" max="3826" width="18.5703125" style="68" customWidth="1"/>
    <col min="3827" max="3829" width="9.7109375" style="68" customWidth="1"/>
    <col min="3830" max="3830" width="11" style="68" bestFit="1" customWidth="1"/>
    <col min="3831" max="4080" width="9.140625" style="68"/>
    <col min="4081" max="4081" width="41.7109375" style="68" customWidth="1"/>
    <col min="4082" max="4082" width="18.5703125" style="68" customWidth="1"/>
    <col min="4083" max="4085" width="9.7109375" style="68" customWidth="1"/>
    <col min="4086" max="4086" width="11" style="68" bestFit="1" customWidth="1"/>
    <col min="4087" max="4336" width="9.140625" style="68"/>
    <col min="4337" max="4337" width="41.7109375" style="68" customWidth="1"/>
    <col min="4338" max="4338" width="18.5703125" style="68" customWidth="1"/>
    <col min="4339" max="4341" width="9.7109375" style="68" customWidth="1"/>
    <col min="4342" max="4342" width="11" style="68" bestFit="1" customWidth="1"/>
    <col min="4343" max="4592" width="9.140625" style="68"/>
    <col min="4593" max="4593" width="41.7109375" style="68" customWidth="1"/>
    <col min="4594" max="4594" width="18.5703125" style="68" customWidth="1"/>
    <col min="4595" max="4597" width="9.7109375" style="68" customWidth="1"/>
    <col min="4598" max="4598" width="11" style="68" bestFit="1" customWidth="1"/>
    <col min="4599" max="4848" width="9.140625" style="68"/>
    <col min="4849" max="4849" width="41.7109375" style="68" customWidth="1"/>
    <col min="4850" max="4850" width="18.5703125" style="68" customWidth="1"/>
    <col min="4851" max="4853" width="9.7109375" style="68" customWidth="1"/>
    <col min="4854" max="4854" width="11" style="68" bestFit="1" customWidth="1"/>
    <col min="4855" max="5104" width="9.140625" style="68"/>
    <col min="5105" max="5105" width="41.7109375" style="68" customWidth="1"/>
    <col min="5106" max="5106" width="18.5703125" style="68" customWidth="1"/>
    <col min="5107" max="5109" width="9.7109375" style="68" customWidth="1"/>
    <col min="5110" max="5110" width="11" style="68" bestFit="1" customWidth="1"/>
    <col min="5111" max="5360" width="9.140625" style="68"/>
    <col min="5361" max="5361" width="41.7109375" style="68" customWidth="1"/>
    <col min="5362" max="5362" width="18.5703125" style="68" customWidth="1"/>
    <col min="5363" max="5365" width="9.7109375" style="68" customWidth="1"/>
    <col min="5366" max="5366" width="11" style="68" bestFit="1" customWidth="1"/>
    <col min="5367" max="5616" width="9.140625" style="68"/>
    <col min="5617" max="5617" width="41.7109375" style="68" customWidth="1"/>
    <col min="5618" max="5618" width="18.5703125" style="68" customWidth="1"/>
    <col min="5619" max="5621" width="9.7109375" style="68" customWidth="1"/>
    <col min="5622" max="5622" width="11" style="68" bestFit="1" customWidth="1"/>
    <col min="5623" max="5872" width="9.140625" style="68"/>
    <col min="5873" max="5873" width="41.7109375" style="68" customWidth="1"/>
    <col min="5874" max="5874" width="18.5703125" style="68" customWidth="1"/>
    <col min="5875" max="5877" width="9.7109375" style="68" customWidth="1"/>
    <col min="5878" max="5878" width="11" style="68" bestFit="1" customWidth="1"/>
    <col min="5879" max="6128" width="9.140625" style="68"/>
    <col min="6129" max="6129" width="41.7109375" style="68" customWidth="1"/>
    <col min="6130" max="6130" width="18.5703125" style="68" customWidth="1"/>
    <col min="6131" max="6133" width="9.7109375" style="68" customWidth="1"/>
    <col min="6134" max="6134" width="11" style="68" bestFit="1" customWidth="1"/>
    <col min="6135" max="6384" width="9.140625" style="68"/>
    <col min="6385" max="6385" width="41.7109375" style="68" customWidth="1"/>
    <col min="6386" max="6386" width="18.5703125" style="68" customWidth="1"/>
    <col min="6387" max="6389" width="9.7109375" style="68" customWidth="1"/>
    <col min="6390" max="6390" width="11" style="68" bestFit="1" customWidth="1"/>
    <col min="6391" max="6640" width="9.140625" style="68"/>
    <col min="6641" max="6641" width="41.7109375" style="68" customWidth="1"/>
    <col min="6642" max="6642" width="18.5703125" style="68" customWidth="1"/>
    <col min="6643" max="6645" width="9.7109375" style="68" customWidth="1"/>
    <col min="6646" max="6646" width="11" style="68" bestFit="1" customWidth="1"/>
    <col min="6647" max="6896" width="9.140625" style="68"/>
    <col min="6897" max="6897" width="41.7109375" style="68" customWidth="1"/>
    <col min="6898" max="6898" width="18.5703125" style="68" customWidth="1"/>
    <col min="6899" max="6901" width="9.7109375" style="68" customWidth="1"/>
    <col min="6902" max="6902" width="11" style="68" bestFit="1" customWidth="1"/>
    <col min="6903" max="7152" width="9.140625" style="68"/>
    <col min="7153" max="7153" width="41.7109375" style="68" customWidth="1"/>
    <col min="7154" max="7154" width="18.5703125" style="68" customWidth="1"/>
    <col min="7155" max="7157" width="9.7109375" style="68" customWidth="1"/>
    <col min="7158" max="7158" width="11" style="68" bestFit="1" customWidth="1"/>
    <col min="7159" max="7408" width="9.140625" style="68"/>
    <col min="7409" max="7409" width="41.7109375" style="68" customWidth="1"/>
    <col min="7410" max="7410" width="18.5703125" style="68" customWidth="1"/>
    <col min="7411" max="7413" width="9.7109375" style="68" customWidth="1"/>
    <col min="7414" max="7414" width="11" style="68" bestFit="1" customWidth="1"/>
    <col min="7415" max="7664" width="9.140625" style="68"/>
    <col min="7665" max="7665" width="41.7109375" style="68" customWidth="1"/>
    <col min="7666" max="7666" width="18.5703125" style="68" customWidth="1"/>
    <col min="7667" max="7669" width="9.7109375" style="68" customWidth="1"/>
    <col min="7670" max="7670" width="11" style="68" bestFit="1" customWidth="1"/>
    <col min="7671" max="7920" width="9.140625" style="68"/>
    <col min="7921" max="7921" width="41.7109375" style="68" customWidth="1"/>
    <col min="7922" max="7922" width="18.5703125" style="68" customWidth="1"/>
    <col min="7923" max="7925" width="9.7109375" style="68" customWidth="1"/>
    <col min="7926" max="7926" width="11" style="68" bestFit="1" customWidth="1"/>
    <col min="7927" max="8176" width="9.140625" style="68"/>
    <col min="8177" max="8177" width="41.7109375" style="68" customWidth="1"/>
    <col min="8178" max="8178" width="18.5703125" style="68" customWidth="1"/>
    <col min="8179" max="8181" width="9.7109375" style="68" customWidth="1"/>
    <col min="8182" max="8182" width="11" style="68" bestFit="1" customWidth="1"/>
    <col min="8183" max="8432" width="9.140625" style="68"/>
    <col min="8433" max="8433" width="41.7109375" style="68" customWidth="1"/>
    <col min="8434" max="8434" width="18.5703125" style="68" customWidth="1"/>
    <col min="8435" max="8437" width="9.7109375" style="68" customWidth="1"/>
    <col min="8438" max="8438" width="11" style="68" bestFit="1" customWidth="1"/>
    <col min="8439" max="8688" width="9.140625" style="68"/>
    <col min="8689" max="8689" width="41.7109375" style="68" customWidth="1"/>
    <col min="8690" max="8690" width="18.5703125" style="68" customWidth="1"/>
    <col min="8691" max="8693" width="9.7109375" style="68" customWidth="1"/>
    <col min="8694" max="8694" width="11" style="68" bestFit="1" customWidth="1"/>
    <col min="8695" max="8944" width="9.140625" style="68"/>
    <col min="8945" max="8945" width="41.7109375" style="68" customWidth="1"/>
    <col min="8946" max="8946" width="18.5703125" style="68" customWidth="1"/>
    <col min="8947" max="8949" width="9.7109375" style="68" customWidth="1"/>
    <col min="8950" max="8950" width="11" style="68" bestFit="1" customWidth="1"/>
    <col min="8951" max="9200" width="9.140625" style="68"/>
    <col min="9201" max="9201" width="41.7109375" style="68" customWidth="1"/>
    <col min="9202" max="9202" width="18.5703125" style="68" customWidth="1"/>
    <col min="9203" max="9205" width="9.7109375" style="68" customWidth="1"/>
    <col min="9206" max="9206" width="11" style="68" bestFit="1" customWidth="1"/>
    <col min="9207" max="9456" width="9.140625" style="68"/>
    <col min="9457" max="9457" width="41.7109375" style="68" customWidth="1"/>
    <col min="9458" max="9458" width="18.5703125" style="68" customWidth="1"/>
    <col min="9459" max="9461" width="9.7109375" style="68" customWidth="1"/>
    <col min="9462" max="9462" width="11" style="68" bestFit="1" customWidth="1"/>
    <col min="9463" max="9712" width="9.140625" style="68"/>
    <col min="9713" max="9713" width="41.7109375" style="68" customWidth="1"/>
    <col min="9714" max="9714" width="18.5703125" style="68" customWidth="1"/>
    <col min="9715" max="9717" width="9.7109375" style="68" customWidth="1"/>
    <col min="9718" max="9718" width="11" style="68" bestFit="1" customWidth="1"/>
    <col min="9719" max="9968" width="9.140625" style="68"/>
    <col min="9969" max="9969" width="41.7109375" style="68" customWidth="1"/>
    <col min="9970" max="9970" width="18.5703125" style="68" customWidth="1"/>
    <col min="9971" max="9973" width="9.7109375" style="68" customWidth="1"/>
    <col min="9974" max="9974" width="11" style="68" bestFit="1" customWidth="1"/>
    <col min="9975" max="10224" width="9.140625" style="68"/>
    <col min="10225" max="10225" width="41.7109375" style="68" customWidth="1"/>
    <col min="10226" max="10226" width="18.5703125" style="68" customWidth="1"/>
    <col min="10227" max="10229" width="9.7109375" style="68" customWidth="1"/>
    <col min="10230" max="10230" width="11" style="68" bestFit="1" customWidth="1"/>
    <col min="10231" max="10480" width="9.140625" style="68"/>
    <col min="10481" max="10481" width="41.7109375" style="68" customWidth="1"/>
    <col min="10482" max="10482" width="18.5703125" style="68" customWidth="1"/>
    <col min="10483" max="10485" width="9.7109375" style="68" customWidth="1"/>
    <col min="10486" max="10486" width="11" style="68" bestFit="1" customWidth="1"/>
    <col min="10487" max="10736" width="9.140625" style="68"/>
    <col min="10737" max="10737" width="41.7109375" style="68" customWidth="1"/>
    <col min="10738" max="10738" width="18.5703125" style="68" customWidth="1"/>
    <col min="10739" max="10741" width="9.7109375" style="68" customWidth="1"/>
    <col min="10742" max="10742" width="11" style="68" bestFit="1" customWidth="1"/>
    <col min="10743" max="10992" width="9.140625" style="68"/>
    <col min="10993" max="10993" width="41.7109375" style="68" customWidth="1"/>
    <col min="10994" max="10994" width="18.5703125" style="68" customWidth="1"/>
    <col min="10995" max="10997" width="9.7109375" style="68" customWidth="1"/>
    <col min="10998" max="10998" width="11" style="68" bestFit="1" customWidth="1"/>
    <col min="10999" max="11248" width="9.140625" style="68"/>
    <col min="11249" max="11249" width="41.7109375" style="68" customWidth="1"/>
    <col min="11250" max="11250" width="18.5703125" style="68" customWidth="1"/>
    <col min="11251" max="11253" width="9.7109375" style="68" customWidth="1"/>
    <col min="11254" max="11254" width="11" style="68" bestFit="1" customWidth="1"/>
    <col min="11255" max="11504" width="9.140625" style="68"/>
    <col min="11505" max="11505" width="41.7109375" style="68" customWidth="1"/>
    <col min="11506" max="11506" width="18.5703125" style="68" customWidth="1"/>
    <col min="11507" max="11509" width="9.7109375" style="68" customWidth="1"/>
    <col min="11510" max="11510" width="11" style="68" bestFit="1" customWidth="1"/>
    <col min="11511" max="11760" width="9.140625" style="68"/>
    <col min="11761" max="11761" width="41.7109375" style="68" customWidth="1"/>
    <col min="11762" max="11762" width="18.5703125" style="68" customWidth="1"/>
    <col min="11763" max="11765" width="9.7109375" style="68" customWidth="1"/>
    <col min="11766" max="11766" width="11" style="68" bestFit="1" customWidth="1"/>
    <col min="11767" max="12016" width="9.140625" style="68"/>
    <col min="12017" max="12017" width="41.7109375" style="68" customWidth="1"/>
    <col min="12018" max="12018" width="18.5703125" style="68" customWidth="1"/>
    <col min="12019" max="12021" width="9.7109375" style="68" customWidth="1"/>
    <col min="12022" max="12022" width="11" style="68" bestFit="1" customWidth="1"/>
    <col min="12023" max="12272" width="9.140625" style="68"/>
    <col min="12273" max="12273" width="41.7109375" style="68" customWidth="1"/>
    <col min="12274" max="12274" width="18.5703125" style="68" customWidth="1"/>
    <col min="12275" max="12277" width="9.7109375" style="68" customWidth="1"/>
    <col min="12278" max="12278" width="11" style="68" bestFit="1" customWidth="1"/>
    <col min="12279" max="12528" width="9.140625" style="68"/>
    <col min="12529" max="12529" width="41.7109375" style="68" customWidth="1"/>
    <col min="12530" max="12530" width="18.5703125" style="68" customWidth="1"/>
    <col min="12531" max="12533" width="9.7109375" style="68" customWidth="1"/>
    <col min="12534" max="12534" width="11" style="68" bestFit="1" customWidth="1"/>
    <col min="12535" max="12784" width="9.140625" style="68"/>
    <col min="12785" max="12785" width="41.7109375" style="68" customWidth="1"/>
    <col min="12786" max="12786" width="18.5703125" style="68" customWidth="1"/>
    <col min="12787" max="12789" width="9.7109375" style="68" customWidth="1"/>
    <col min="12790" max="12790" width="11" style="68" bestFit="1" customWidth="1"/>
    <col min="12791" max="13040" width="9.140625" style="68"/>
    <col min="13041" max="13041" width="41.7109375" style="68" customWidth="1"/>
    <col min="13042" max="13042" width="18.5703125" style="68" customWidth="1"/>
    <col min="13043" max="13045" width="9.7109375" style="68" customWidth="1"/>
    <col min="13046" max="13046" width="11" style="68" bestFit="1" customWidth="1"/>
    <col min="13047" max="13296" width="9.140625" style="68"/>
    <col min="13297" max="13297" width="41.7109375" style="68" customWidth="1"/>
    <col min="13298" max="13298" width="18.5703125" style="68" customWidth="1"/>
    <col min="13299" max="13301" width="9.7109375" style="68" customWidth="1"/>
    <col min="13302" max="13302" width="11" style="68" bestFit="1" customWidth="1"/>
    <col min="13303" max="13552" width="9.140625" style="68"/>
    <col min="13553" max="13553" width="41.7109375" style="68" customWidth="1"/>
    <col min="13554" max="13554" width="18.5703125" style="68" customWidth="1"/>
    <col min="13555" max="13557" width="9.7109375" style="68" customWidth="1"/>
    <col min="13558" max="13558" width="11" style="68" bestFit="1" customWidth="1"/>
    <col min="13559" max="13808" width="9.140625" style="68"/>
    <col min="13809" max="13809" width="41.7109375" style="68" customWidth="1"/>
    <col min="13810" max="13810" width="18.5703125" style="68" customWidth="1"/>
    <col min="13811" max="13813" width="9.7109375" style="68" customWidth="1"/>
    <col min="13814" max="13814" width="11" style="68" bestFit="1" customWidth="1"/>
    <col min="13815" max="14064" width="9.140625" style="68"/>
    <col min="14065" max="14065" width="41.7109375" style="68" customWidth="1"/>
    <col min="14066" max="14066" width="18.5703125" style="68" customWidth="1"/>
    <col min="14067" max="14069" width="9.7109375" style="68" customWidth="1"/>
    <col min="14070" max="14070" width="11" style="68" bestFit="1" customWidth="1"/>
    <col min="14071" max="14320" width="9.140625" style="68"/>
    <col min="14321" max="14321" width="41.7109375" style="68" customWidth="1"/>
    <col min="14322" max="14322" width="18.5703125" style="68" customWidth="1"/>
    <col min="14323" max="14325" width="9.7109375" style="68" customWidth="1"/>
    <col min="14326" max="14326" width="11" style="68" bestFit="1" customWidth="1"/>
    <col min="14327" max="14576" width="9.140625" style="68"/>
    <col min="14577" max="14577" width="41.7109375" style="68" customWidth="1"/>
    <col min="14578" max="14578" width="18.5703125" style="68" customWidth="1"/>
    <col min="14579" max="14581" width="9.7109375" style="68" customWidth="1"/>
    <col min="14582" max="14582" width="11" style="68" bestFit="1" customWidth="1"/>
    <col min="14583" max="14832" width="9.140625" style="68"/>
    <col min="14833" max="14833" width="41.7109375" style="68" customWidth="1"/>
    <col min="14834" max="14834" width="18.5703125" style="68" customWidth="1"/>
    <col min="14835" max="14837" width="9.7109375" style="68" customWidth="1"/>
    <col min="14838" max="14838" width="11" style="68" bestFit="1" customWidth="1"/>
    <col min="14839" max="15088" width="9.140625" style="68"/>
    <col min="15089" max="15089" width="41.7109375" style="68" customWidth="1"/>
    <col min="15090" max="15090" width="18.5703125" style="68" customWidth="1"/>
    <col min="15091" max="15093" width="9.7109375" style="68" customWidth="1"/>
    <col min="15094" max="15094" width="11" style="68" bestFit="1" customWidth="1"/>
    <col min="15095" max="15344" width="9.140625" style="68"/>
    <col min="15345" max="15345" width="41.7109375" style="68" customWidth="1"/>
    <col min="15346" max="15346" width="18.5703125" style="68" customWidth="1"/>
    <col min="15347" max="15349" width="9.7109375" style="68" customWidth="1"/>
    <col min="15350" max="15350" width="11" style="68" bestFit="1" customWidth="1"/>
    <col min="15351" max="15600" width="9.140625" style="68"/>
    <col min="15601" max="15601" width="41.7109375" style="68" customWidth="1"/>
    <col min="15602" max="15602" width="18.5703125" style="68" customWidth="1"/>
    <col min="15603" max="15605" width="9.7109375" style="68" customWidth="1"/>
    <col min="15606" max="15606" width="11" style="68" bestFit="1" customWidth="1"/>
    <col min="15607" max="15856" width="9.140625" style="68"/>
    <col min="15857" max="15857" width="41.7109375" style="68" customWidth="1"/>
    <col min="15858" max="15858" width="18.5703125" style="68" customWidth="1"/>
    <col min="15859" max="15861" width="9.7109375" style="68" customWidth="1"/>
    <col min="15862" max="15862" width="11" style="68" bestFit="1" customWidth="1"/>
    <col min="15863" max="16112" width="9.140625" style="68"/>
    <col min="16113" max="16113" width="41.7109375" style="68" customWidth="1"/>
    <col min="16114" max="16114" width="18.5703125" style="68" customWidth="1"/>
    <col min="16115" max="16117" width="9.7109375" style="68" customWidth="1"/>
    <col min="16118" max="16118" width="11" style="68" bestFit="1" customWidth="1"/>
    <col min="16119" max="16384" width="9.140625" style="68"/>
  </cols>
  <sheetData>
    <row r="1" spans="1:6" ht="15" customHeight="1">
      <c r="A1" s="69"/>
      <c r="B1" s="70"/>
      <c r="C1" s="408" t="s">
        <v>50</v>
      </c>
      <c r="D1" s="408"/>
      <c r="E1" s="118"/>
      <c r="F1"/>
    </row>
    <row r="2" spans="1:6" ht="19.5" customHeight="1" thickBot="1">
      <c r="A2" s="38"/>
      <c r="B2" s="338" t="s">
        <v>104</v>
      </c>
      <c r="C2" s="128">
        <v>2019</v>
      </c>
      <c r="D2" s="132">
        <v>2018</v>
      </c>
      <c r="E2" s="132" t="s">
        <v>49</v>
      </c>
      <c r="F2" s="132" t="s">
        <v>56</v>
      </c>
    </row>
    <row r="3" spans="1:6" ht="16.5" customHeight="1">
      <c r="A3" s="201" t="s">
        <v>58</v>
      </c>
      <c r="B3" s="202"/>
      <c r="C3" s="303">
        <v>2.8</v>
      </c>
      <c r="D3" s="203">
        <v>2.4</v>
      </c>
      <c r="E3" s="204">
        <f t="shared" ref="E3" si="0">+C3-D3</f>
        <v>0.39999999999999991</v>
      </c>
      <c r="F3" s="204">
        <f>+E3/D3*100</f>
        <v>16.666666666666664</v>
      </c>
    </row>
    <row r="4" spans="1:6" ht="16.5" customHeight="1">
      <c r="A4" s="181" t="s">
        <v>53</v>
      </c>
      <c r="B4" s="182"/>
      <c r="C4" s="304">
        <v>2.1</v>
      </c>
      <c r="D4" s="207">
        <v>3</v>
      </c>
      <c r="E4" s="185">
        <f>+C4-D4</f>
        <v>-0.89999999999999991</v>
      </c>
      <c r="F4" s="185">
        <f>+E4/D4*100</f>
        <v>-30</v>
      </c>
    </row>
    <row r="5" spans="1:6" ht="16.5" customHeight="1" thickBot="1">
      <c r="A5" s="196" t="s">
        <v>111</v>
      </c>
      <c r="B5" s="205"/>
      <c r="C5" s="305">
        <f>+C4+C3</f>
        <v>4.9000000000000004</v>
      </c>
      <c r="D5" s="206">
        <f>+D4+D3</f>
        <v>5.4</v>
      </c>
      <c r="E5" s="200">
        <f>+C5-D5</f>
        <v>-0.5</v>
      </c>
      <c r="F5" s="200">
        <f>+E5/D5*100</f>
        <v>-9.2592592592592595</v>
      </c>
    </row>
  </sheetData>
  <mergeCells count="1">
    <mergeCell ref="C1:D1"/>
  </mergeCells>
  <pageMargins left="0.75" right="0.75" top="1" bottom="1" header="0.5" footer="0.5"/>
  <pageSetup paperSize="9"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2" id="{603C4011-8C0B-4C4D-810B-D8A2DA363A17}">
            <xm:f>'\\ennf2001\ENI_BICOR\RELAZIONI\2019\Trimestrali-Mensili-Semestrale\Semestrale 2019\Tabelle\[Sem 2019 - Highligths.xlsm]SELEZIONE'!#REF!="SI"</xm:f>
            <x14:dxf>
              <fill>
                <patternFill>
                  <bgColor theme="0" tint="-4.9989318521683403E-2"/>
                </patternFill>
              </fill>
            </x14:dxf>
          </x14:cfRule>
          <xm:sqref>C2:D2</xm:sqref>
        </x14:conditionalFormatting>
        <x14:conditionalFormatting xmlns:xm="http://schemas.microsoft.com/office/excel/2006/main">
          <x14:cfRule type="expression" priority="1" id="{D5CE53B7-B27D-42F6-9CB2-CD0A41B6CCA7}">
            <xm:f>'\\ennf2001\ENI_BICOR\RELAZIONI\2019\Trimestrali-Mensili-Semestrale\Semestrale 2019\Tabelle\[Sem 2019 - Highligths.xlsm]SELEZIONE'!#REF!="SI"</xm:f>
            <x14:dxf>
              <fill>
                <patternFill>
                  <bgColor theme="0" tint="-4.9989318521683403E-2"/>
                </patternFill>
              </fill>
            </x14:dxf>
          </x14:cfRule>
          <xm:sqref>E2:F2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F34"/>
  <sheetViews>
    <sheetView showGridLines="0" workbookViewId="0">
      <selection activeCell="M21" sqref="L21:M21"/>
    </sheetView>
  </sheetViews>
  <sheetFormatPr defaultColWidth="10.85546875" defaultRowHeight="12.75"/>
  <cols>
    <col min="1" max="1" width="45.28515625" style="356" customWidth="1"/>
    <col min="2" max="2" width="19.7109375" style="356" customWidth="1"/>
    <col min="3" max="4" width="12.85546875" style="356" customWidth="1"/>
    <col min="5" max="6" width="12.85546875" style="355" customWidth="1"/>
    <col min="7" max="233" width="11.28515625" style="355" customWidth="1"/>
    <col min="234" max="16384" width="10.85546875" style="355"/>
  </cols>
  <sheetData>
    <row r="1" spans="1:6" s="360" customFormat="1" ht="15.75">
      <c r="A1" s="357" t="s">
        <v>124</v>
      </c>
      <c r="B1" s="356"/>
      <c r="C1" s="358"/>
      <c r="D1" s="358"/>
      <c r="E1" s="53"/>
      <c r="F1" s="53"/>
    </row>
    <row r="2" spans="1:6" s="362" customFormat="1" ht="21" customHeight="1">
      <c r="A2" s="361"/>
      <c r="B2" s="361"/>
      <c r="C2" s="413" t="s">
        <v>50</v>
      </c>
      <c r="D2" s="413"/>
      <c r="E2" s="359"/>
      <c r="F2" s="359"/>
    </row>
    <row r="3" spans="1:6" s="68" customFormat="1" ht="19.5" customHeight="1" thickBot="1">
      <c r="A3" s="374"/>
      <c r="B3" s="338" t="s">
        <v>104</v>
      </c>
      <c r="C3" s="128">
        <v>2019</v>
      </c>
      <c r="D3" s="132">
        <v>2018</v>
      </c>
      <c r="E3" s="132" t="s">
        <v>49</v>
      </c>
      <c r="F3" s="132" t="s">
        <v>56</v>
      </c>
    </row>
    <row r="4" spans="1:6" s="363" customFormat="1" ht="17.25" customHeight="1">
      <c r="A4" s="381" t="s">
        <v>125</v>
      </c>
      <c r="B4" s="381"/>
      <c r="C4" s="383">
        <f>SUM(C5:C11)</f>
        <v>20.46</v>
      </c>
      <c r="D4" s="382">
        <f>SUM(D5:D11)</f>
        <v>20.96</v>
      </c>
      <c r="E4" s="382">
        <f t="shared" ref="E4:E25" si="0">+C4-D4</f>
        <v>-0.5</v>
      </c>
      <c r="F4" s="396">
        <f>IF(OR(AND(C4-D4&lt;0,(C4-D4)/D4&gt;0),AND(C4-D4&gt;0,(C4-D4)/D4&lt;0))=TRUE,-(C4-D4)/D4*100,(C4-D4)/D4*100)</f>
        <v>-2.3854961832061066</v>
      </c>
    </row>
    <row r="5" spans="1:6" ht="17.25" customHeight="1">
      <c r="A5" s="365" t="s">
        <v>126</v>
      </c>
      <c r="B5" s="365"/>
      <c r="C5" s="384">
        <v>4.4800000000000004</v>
      </c>
      <c r="D5" s="364">
        <v>5.25</v>
      </c>
      <c r="E5" s="364">
        <f t="shared" si="0"/>
        <v>-0.76999999999999957</v>
      </c>
      <c r="F5" s="397">
        <f t="shared" ref="F5:F25" si="1">IF(OR(AND(C5-D5&lt;0,(C5-D5)/D5&gt;0),AND(C5-D5&gt;0,(C5-D5)/D5&lt;0))=TRUE,-(C5-D5)/D5*100,(C5-D5)/D5*100)</f>
        <v>-14.666666666666659</v>
      </c>
    </row>
    <row r="6" spans="1:6" ht="17.25" customHeight="1">
      <c r="A6" s="365" t="s">
        <v>127</v>
      </c>
      <c r="B6" s="365"/>
      <c r="C6" s="384">
        <v>6.15</v>
      </c>
      <c r="D6" s="364">
        <v>6.49</v>
      </c>
      <c r="E6" s="364">
        <f t="shared" si="0"/>
        <v>-0.33999999999999986</v>
      </c>
      <c r="F6" s="397">
        <f t="shared" si="1"/>
        <v>-5.238828967642525</v>
      </c>
    </row>
    <row r="7" spans="1:6" ht="17.25" customHeight="1">
      <c r="A7" s="365" t="s">
        <v>128</v>
      </c>
      <c r="B7" s="365"/>
      <c r="C7" s="384">
        <v>2.62</v>
      </c>
      <c r="D7" s="364">
        <v>2.42</v>
      </c>
      <c r="E7" s="364">
        <f t="shared" si="0"/>
        <v>0.20000000000000018</v>
      </c>
      <c r="F7" s="397">
        <f t="shared" si="1"/>
        <v>8.2644628099173634</v>
      </c>
    </row>
    <row r="8" spans="1:6" ht="17.25" customHeight="1">
      <c r="A8" s="366" t="s">
        <v>129</v>
      </c>
      <c r="B8" s="366"/>
      <c r="C8" s="384">
        <v>0.49</v>
      </c>
      <c r="D8" s="364">
        <v>0.47</v>
      </c>
      <c r="E8" s="364">
        <f t="shared" si="0"/>
        <v>2.0000000000000018E-2</v>
      </c>
      <c r="F8" s="397">
        <f t="shared" si="1"/>
        <v>4.2553191489361746</v>
      </c>
    </row>
    <row r="9" spans="1:6" ht="17.25" customHeight="1">
      <c r="A9" s="365" t="s">
        <v>130</v>
      </c>
      <c r="B9" s="365"/>
      <c r="C9" s="384">
        <v>1.05</v>
      </c>
      <c r="D9" s="364">
        <v>0.74</v>
      </c>
      <c r="E9" s="364">
        <f t="shared" si="0"/>
        <v>0.31000000000000005</v>
      </c>
      <c r="F9" s="397">
        <f t="shared" si="1"/>
        <v>41.891891891891895</v>
      </c>
    </row>
    <row r="10" spans="1:6" ht="17.25" customHeight="1">
      <c r="A10" s="365" t="s">
        <v>131</v>
      </c>
      <c r="B10" s="365"/>
      <c r="C10" s="384">
        <v>2.62</v>
      </c>
      <c r="D10" s="364">
        <v>2.66</v>
      </c>
      <c r="E10" s="364">
        <f t="shared" si="0"/>
        <v>-4.0000000000000036E-2</v>
      </c>
      <c r="F10" s="397">
        <f t="shared" si="1"/>
        <v>-1.5037593984962419</v>
      </c>
    </row>
    <row r="11" spans="1:6" ht="17.25" customHeight="1">
      <c r="A11" s="365" t="s">
        <v>132</v>
      </c>
      <c r="B11" s="365"/>
      <c r="C11" s="384">
        <v>3.05</v>
      </c>
      <c r="D11" s="364">
        <v>2.93</v>
      </c>
      <c r="E11" s="364">
        <f t="shared" si="0"/>
        <v>0.11999999999999966</v>
      </c>
      <c r="F11" s="397">
        <f t="shared" si="1"/>
        <v>4.0955631399317287</v>
      </c>
    </row>
    <row r="12" spans="1:6" s="363" customFormat="1" ht="17.25" customHeight="1">
      <c r="A12" s="378" t="s">
        <v>133</v>
      </c>
      <c r="B12" s="378"/>
      <c r="C12" s="385">
        <f>+C13+C23</f>
        <v>18.670000000000002</v>
      </c>
      <c r="D12" s="380">
        <f>+D13+D23</f>
        <v>19.559999999999999</v>
      </c>
      <c r="E12" s="380">
        <f t="shared" si="0"/>
        <v>-0.88999999999999702</v>
      </c>
      <c r="F12" s="398">
        <f t="shared" si="1"/>
        <v>-4.550102249488738</v>
      </c>
    </row>
    <row r="13" spans="1:6" s="363" customFormat="1" ht="17.25" customHeight="1">
      <c r="A13" s="375" t="s">
        <v>12</v>
      </c>
      <c r="B13" s="375"/>
      <c r="C13" s="386">
        <f t="shared" ref="C13:D13" si="2">+C14+C15</f>
        <v>13.970000000000002</v>
      </c>
      <c r="D13" s="376">
        <f t="shared" si="2"/>
        <v>15.419999999999998</v>
      </c>
      <c r="E13" s="376">
        <f t="shared" si="0"/>
        <v>-1.4499999999999957</v>
      </c>
      <c r="F13" s="399">
        <f t="shared" si="1"/>
        <v>-9.4033722438391436</v>
      </c>
    </row>
    <row r="14" spans="1:6" ht="17.25" customHeight="1">
      <c r="A14" s="365" t="s">
        <v>134</v>
      </c>
      <c r="B14" s="365"/>
      <c r="C14" s="384">
        <v>2.12</v>
      </c>
      <c r="D14" s="364">
        <v>1.38</v>
      </c>
      <c r="E14" s="364">
        <f t="shared" si="0"/>
        <v>0.74000000000000021</v>
      </c>
      <c r="F14" s="397">
        <f t="shared" si="1"/>
        <v>53.623188405797116</v>
      </c>
    </row>
    <row r="15" spans="1:6" ht="17.25" customHeight="1">
      <c r="A15" s="366" t="s">
        <v>135</v>
      </c>
      <c r="B15" s="366"/>
      <c r="C15" s="384">
        <v>11.850000000000001</v>
      </c>
      <c r="D15" s="364">
        <v>14.04</v>
      </c>
      <c r="E15" s="364">
        <f t="shared" si="0"/>
        <v>-2.1899999999999977</v>
      </c>
      <c r="F15" s="397">
        <f t="shared" si="1"/>
        <v>-15.598290598290582</v>
      </c>
    </row>
    <row r="16" spans="1:6" s="367" customFormat="1" ht="17.25" customHeight="1">
      <c r="A16" s="369" t="s">
        <v>136</v>
      </c>
      <c r="B16" s="369"/>
      <c r="C16" s="387">
        <v>2.21</v>
      </c>
      <c r="D16" s="368">
        <v>2.33</v>
      </c>
      <c r="E16" s="368">
        <f t="shared" si="0"/>
        <v>-0.12000000000000011</v>
      </c>
      <c r="F16" s="400">
        <f t="shared" si="1"/>
        <v>-5.1502145922746827</v>
      </c>
    </row>
    <row r="17" spans="1:6" s="367" customFormat="1" ht="17.25" customHeight="1">
      <c r="A17" s="369" t="s">
        <v>137</v>
      </c>
      <c r="B17" s="369"/>
      <c r="C17" s="387">
        <v>0.84</v>
      </c>
      <c r="D17" s="368">
        <v>1.1299999999999999</v>
      </c>
      <c r="E17" s="368">
        <f t="shared" si="0"/>
        <v>-0.28999999999999992</v>
      </c>
      <c r="F17" s="400">
        <f t="shared" si="1"/>
        <v>-25.663716814159287</v>
      </c>
    </row>
    <row r="18" spans="1:6" s="367" customFormat="1" ht="17.25" customHeight="1">
      <c r="A18" s="369" t="s">
        <v>138</v>
      </c>
      <c r="B18" s="369"/>
      <c r="C18" s="387">
        <v>1.79</v>
      </c>
      <c r="D18" s="368">
        <v>2.91</v>
      </c>
      <c r="E18" s="368">
        <f t="shared" si="0"/>
        <v>-1.1200000000000001</v>
      </c>
      <c r="F18" s="400">
        <f t="shared" si="1"/>
        <v>-38.487972508591071</v>
      </c>
    </row>
    <row r="19" spans="1:6" s="367" customFormat="1" ht="18" customHeight="1">
      <c r="A19" s="369" t="s">
        <v>139</v>
      </c>
      <c r="B19" s="369"/>
      <c r="C19" s="387">
        <v>0.9</v>
      </c>
      <c r="D19" s="368">
        <v>1.23</v>
      </c>
      <c r="E19" s="368">
        <f t="shared" si="0"/>
        <v>-0.32999999999999996</v>
      </c>
      <c r="F19" s="400">
        <f t="shared" si="1"/>
        <v>-26.829268292682922</v>
      </c>
    </row>
    <row r="20" spans="1:6" s="367" customFormat="1" ht="18" customHeight="1">
      <c r="A20" s="369" t="s">
        <v>140</v>
      </c>
      <c r="B20" s="369"/>
      <c r="C20" s="387">
        <v>3.04</v>
      </c>
      <c r="D20" s="368">
        <v>3.44</v>
      </c>
      <c r="E20" s="368">
        <f t="shared" si="0"/>
        <v>-0.39999999999999991</v>
      </c>
      <c r="F20" s="400">
        <f t="shared" si="1"/>
        <v>-11.627906976744184</v>
      </c>
    </row>
    <row r="21" spans="1:6" s="367" customFormat="1" ht="18" customHeight="1">
      <c r="A21" s="369" t="s">
        <v>141</v>
      </c>
      <c r="B21" s="369"/>
      <c r="C21" s="387">
        <v>2.5499999999999998</v>
      </c>
      <c r="D21" s="368">
        <v>2.72</v>
      </c>
      <c r="E21" s="368">
        <f t="shared" si="0"/>
        <v>-0.17000000000000037</v>
      </c>
      <c r="F21" s="400">
        <f t="shared" si="1"/>
        <v>-6.2500000000000142</v>
      </c>
    </row>
    <row r="22" spans="1:6" s="367" customFormat="1" ht="18" customHeight="1">
      <c r="A22" s="369" t="s">
        <v>142</v>
      </c>
      <c r="B22" s="369"/>
      <c r="C22" s="387">
        <v>0.52</v>
      </c>
      <c r="D22" s="368">
        <v>0.28000000000000003</v>
      </c>
      <c r="E22" s="368">
        <f t="shared" si="0"/>
        <v>0.24</v>
      </c>
      <c r="F22" s="400">
        <f t="shared" si="1"/>
        <v>85.714285714285694</v>
      </c>
    </row>
    <row r="23" spans="1:6" s="363" customFormat="1" ht="18" customHeight="1" collapsed="1">
      <c r="A23" s="375" t="s">
        <v>15</v>
      </c>
      <c r="B23" s="375"/>
      <c r="C23" s="386">
        <v>4.7</v>
      </c>
      <c r="D23" s="376">
        <v>4.1399999999999997</v>
      </c>
      <c r="E23" s="376">
        <f t="shared" si="0"/>
        <v>0.5600000000000005</v>
      </c>
      <c r="F23" s="399">
        <f t="shared" si="1"/>
        <v>13.526570048309191</v>
      </c>
    </row>
    <row r="24" spans="1:6" s="370" customFormat="1" ht="18" customHeight="1">
      <c r="A24" s="378" t="s">
        <v>55</v>
      </c>
      <c r="B24" s="378"/>
      <c r="C24" s="388">
        <f>+C12+C4</f>
        <v>39.130000000000003</v>
      </c>
      <c r="D24" s="379">
        <f>+D12+D4</f>
        <v>40.519999999999996</v>
      </c>
      <c r="E24" s="379">
        <f t="shared" si="0"/>
        <v>-1.3899999999999935</v>
      </c>
      <c r="F24" s="401">
        <f t="shared" si="1"/>
        <v>-3.4304047384007741</v>
      </c>
    </row>
    <row r="25" spans="1:6" s="371" customFormat="1" ht="18" customHeight="1" thickBot="1">
      <c r="A25" s="377" t="s">
        <v>16</v>
      </c>
      <c r="B25" s="377"/>
      <c r="C25" s="403">
        <v>4.9000000000000004</v>
      </c>
      <c r="D25" s="402">
        <v>5.4</v>
      </c>
      <c r="E25" s="402">
        <f t="shared" si="0"/>
        <v>-0.5</v>
      </c>
      <c r="F25" s="402">
        <f t="shared" si="1"/>
        <v>-9.2592592592592595</v>
      </c>
    </row>
    <row r="26" spans="1:6" ht="12.75" customHeight="1">
      <c r="A26" s="372"/>
      <c r="B26" s="372"/>
      <c r="C26" s="372"/>
      <c r="D26" s="372"/>
      <c r="E26" s="404"/>
      <c r="F26" s="404"/>
    </row>
    <row r="27" spans="1:6">
      <c r="E27" s="373"/>
      <c r="F27" s="373"/>
    </row>
    <row r="28" spans="1:6">
      <c r="E28" s="373"/>
      <c r="F28" s="373"/>
    </row>
    <row r="29" spans="1:6">
      <c r="E29" s="373"/>
      <c r="F29" s="373"/>
    </row>
    <row r="30" spans="1:6">
      <c r="E30" s="373"/>
      <c r="F30" s="373"/>
    </row>
    <row r="31" spans="1:6">
      <c r="E31" s="373"/>
      <c r="F31" s="373"/>
    </row>
    <row r="32" spans="1:6">
      <c r="E32" s="373"/>
      <c r="F32" s="373"/>
    </row>
    <row r="33" spans="5:6">
      <c r="E33" s="373"/>
      <c r="F33" s="373"/>
    </row>
    <row r="34" spans="5:6">
      <c r="E34" s="373"/>
      <c r="F34" s="373"/>
    </row>
  </sheetData>
  <mergeCells count="1">
    <mergeCell ref="C2:D2"/>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1" id="{8C830367-D698-4278-B0C2-861AA30D959D}">
            <xm:f>'C:\RELAZIONI\2019\Trimestrali-Mensili-Semestrale\II trimestre 2019\[CS_Tabelle ITA-ENG_II trim_2019.xlsm]SELEZIONE'!#REF!="NO"</xm:f>
            <x14:dxf>
              <fill>
                <patternFill>
                  <bgColor theme="0" tint="-4.9989318521683403E-2"/>
                </patternFill>
              </fill>
            </x14:dxf>
          </x14:cfRule>
          <xm:sqref>C4:C25</xm:sqref>
        </x14:conditionalFormatting>
        <x14:conditionalFormatting xmlns:xm="http://schemas.microsoft.com/office/excel/2006/main">
          <x14:cfRule type="expression" priority="10" id="{FC0FCD8E-75ED-4B25-810D-BB7304B4ABE7}">
            <xm:f>'C:\RELAZIONI\2019\Trimestrali-Mensili-Semestrale\II trimestre 2019\[CS_Tabelle ITA-ENG_II trim_2019.xlsm]SELEZIONE'!#REF!="SI"</xm:f>
            <x14:dxf>
              <fill>
                <patternFill>
                  <bgColor theme="0" tint="-4.9989318521683403E-2"/>
                </patternFill>
              </fill>
            </x14:dxf>
          </x14:cfRule>
          <xm:sqref>D4:D25</xm:sqref>
        </x14:conditionalFormatting>
        <x14:conditionalFormatting xmlns:xm="http://schemas.microsoft.com/office/excel/2006/main">
          <x14:cfRule type="expression" priority="1" id="{5FA49439-1E7F-40C3-B32F-4A6319A0C29E}">
            <xm:f>'\\ennf2001\ENI_BICOR\RELAZIONI\2019\Trimestrali-Mensili-Semestrale\Semestrale 2019\Tabelle\[Sem 2019 - Highligths.xlsm]SELEZIONE'!#REF!="SI"</xm:f>
            <x14:dxf>
              <fill>
                <patternFill>
                  <bgColor theme="0" tint="-4.9989318521683403E-2"/>
                </patternFill>
              </fill>
            </x14:dxf>
          </x14:cfRule>
          <xm:sqref>E3:F3</xm:sqref>
        </x14:conditionalFormatting>
        <x14:conditionalFormatting xmlns:xm="http://schemas.microsoft.com/office/excel/2006/main">
          <x14:cfRule type="expression" priority="2" id="{DBB9E753-0D1A-4B0D-92A2-46645135E716}">
            <xm:f>'\\ennf2001\ENI_BICOR\RELAZIONI\2019\Trimestrali-Mensili-Semestrale\Semestrale 2019\Tabelle\[Sem 2019 - Highligths.xlsm]SELEZIONE'!#REF!="SI"</xm:f>
            <x14:dxf>
              <fill>
                <patternFill>
                  <bgColor theme="0" tint="-4.9989318521683403E-2"/>
                </patternFill>
              </fill>
            </x14:dxf>
          </x14:cfRule>
          <xm:sqref>C3:D3</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4">
    <tabColor rgb="FF92D050"/>
    <pageSetUpPr fitToPage="1"/>
  </sheetPr>
  <dimension ref="A1:F15"/>
  <sheetViews>
    <sheetView showGridLines="0" zoomScaleNormal="100" workbookViewId="0">
      <selection activeCell="L29" sqref="L29"/>
    </sheetView>
  </sheetViews>
  <sheetFormatPr defaultColWidth="9.140625" defaultRowHeight="15"/>
  <cols>
    <col min="1" max="1" width="57" style="11" customWidth="1"/>
    <col min="2" max="2" width="18.7109375" style="11" customWidth="1"/>
    <col min="3" max="4" width="10.7109375" style="11" customWidth="1"/>
    <col min="5" max="5" width="9.5703125" style="11" customWidth="1"/>
    <col min="6" max="6" width="9" style="11" bestFit="1" customWidth="1"/>
    <col min="7" max="16384" width="9.140625" style="11"/>
  </cols>
  <sheetData>
    <row r="1" spans="1:6" ht="15.75">
      <c r="A1"/>
      <c r="B1"/>
      <c r="C1" s="408" t="s">
        <v>50</v>
      </c>
      <c r="D1" s="408" t="e">
        <v>#REF!</v>
      </c>
      <c r="E1" s="118"/>
      <c r="F1"/>
    </row>
    <row r="2" spans="1:6" ht="19.5" customHeight="1" thickBot="1">
      <c r="A2" s="412"/>
      <c r="B2" s="412"/>
      <c r="C2" s="128">
        <v>2019</v>
      </c>
      <c r="D2" s="132">
        <v>2018</v>
      </c>
      <c r="E2" s="132" t="s">
        <v>49</v>
      </c>
      <c r="F2" s="132" t="s">
        <v>5</v>
      </c>
    </row>
    <row r="3" spans="1:6" ht="19.5" customHeight="1">
      <c r="A3" s="169" t="s">
        <v>2</v>
      </c>
      <c r="B3" s="167" t="s">
        <v>106</v>
      </c>
      <c r="C3" s="306">
        <v>3.6</v>
      </c>
      <c r="D3" s="208">
        <v>3.5</v>
      </c>
      <c r="E3" s="208">
        <f t="shared" ref="E3:E8" si="0">+C3-D3</f>
        <v>0.10000000000000009</v>
      </c>
      <c r="F3" s="208">
        <f>IF(OR(AND(C3-D3&lt;0,(C3-D3)/D3&gt;0),AND(C3-D3&gt;0,(C3-D3)/D3&lt;0))=TRUE,-(C3-D3)/D3*100,(C3-D3)/D3*100)</f>
        <v>2.8571428571428599</v>
      </c>
    </row>
    <row r="4" spans="1:6" s="15" customFormat="1" ht="15.75" customHeight="1">
      <c r="A4" s="13" t="s">
        <v>18</v>
      </c>
      <c r="B4" s="339" t="s">
        <v>112</v>
      </c>
      <c r="C4" s="307">
        <v>10.19</v>
      </c>
      <c r="D4" s="14">
        <v>10.353999999999999</v>
      </c>
      <c r="E4" s="14">
        <f t="shared" si="0"/>
        <v>-0.1639999999999997</v>
      </c>
      <c r="F4" s="349">
        <f>IF(OR(AND(C4-D4&lt;0,(C4-D4)/D4&gt;0),AND(C4-D4&gt;0,(C4-D4)/D4&lt;0))=TRUE,-(C4-D4)/D4*100,(C4-D4)/D4*100)</f>
        <v>-1.5839289163608241</v>
      </c>
    </row>
    <row r="5" spans="1:6" s="15" customFormat="1" ht="15.75" customHeight="1">
      <c r="A5" s="13" t="s">
        <v>19</v>
      </c>
      <c r="B5" s="339"/>
      <c r="C5" s="307">
        <v>0.79</v>
      </c>
      <c r="D5" s="14">
        <v>1.4359999999999999</v>
      </c>
      <c r="E5" s="14">
        <f t="shared" si="0"/>
        <v>-0.64599999999999991</v>
      </c>
      <c r="F5" s="349">
        <f>IF(OR(AND(C5-D5&lt;0,(C5-D5)/D5&gt;0),AND(C5-D5&gt;0,(C5-D5)/D5&lt;0))=TRUE,-(C5-D5)/D5*100,(C5-D5)/D5*100)</f>
        <v>-44.986072423398326</v>
      </c>
    </row>
    <row r="6" spans="1:6" s="12" customFormat="1" ht="15.75" customHeight="1">
      <c r="A6" s="125" t="s">
        <v>20</v>
      </c>
      <c r="B6" s="339"/>
      <c r="C6" s="308">
        <f t="shared" ref="C6:D6" si="1">+C5+C4</f>
        <v>10.98</v>
      </c>
      <c r="D6" s="209">
        <f t="shared" si="1"/>
        <v>11.79</v>
      </c>
      <c r="E6" s="209">
        <f t="shared" si="0"/>
        <v>-0.80999999999999872</v>
      </c>
      <c r="F6" s="350">
        <f>IF(OR(AND(C6-D6&lt;0,(C6-D6)/D6&gt;0),AND(C6-D6&gt;0,(C6-D6)/D6&lt;0))=TRUE,-(C6-D6)/D6*100,(C6-D6)/D6*100)</f>
        <v>-6.8702290076335775</v>
      </c>
    </row>
    <row r="7" spans="1:6" s="12" customFormat="1" ht="15.75">
      <c r="A7" s="10" t="s">
        <v>45</v>
      </c>
      <c r="B7" s="339" t="s">
        <v>114</v>
      </c>
      <c r="C7" s="309">
        <v>87</v>
      </c>
      <c r="D7" s="40">
        <v>92</v>
      </c>
      <c r="E7" s="40">
        <f t="shared" si="0"/>
        <v>-5</v>
      </c>
      <c r="F7" s="211"/>
    </row>
    <row r="8" spans="1:6" ht="15.75" customHeight="1">
      <c r="A8" s="212" t="s">
        <v>21</v>
      </c>
      <c r="B8" s="340" t="s">
        <v>113</v>
      </c>
      <c r="C8" s="310">
        <v>100</v>
      </c>
      <c r="D8" s="213">
        <v>125</v>
      </c>
      <c r="E8" s="213">
        <f t="shared" si="0"/>
        <v>-25</v>
      </c>
      <c r="F8" s="351">
        <f>IF(OR(AND(C8-D8&lt;0,(C8-D8)/D8&gt;0),AND(C8-D8&gt;0,(C8-D8)/D8&lt;0))=TRUE,-(C8-D8)/D8*100,(C8-D8)/D8*100)</f>
        <v>-20</v>
      </c>
    </row>
    <row r="9" spans="1:6" ht="15.75" customHeight="1">
      <c r="A9" s="125" t="s">
        <v>3</v>
      </c>
      <c r="B9" s="339"/>
      <c r="C9" s="311"/>
      <c r="D9" s="210"/>
      <c r="E9" s="210"/>
      <c r="F9" s="211"/>
    </row>
    <row r="10" spans="1:6" s="12" customFormat="1" ht="15.75" customHeight="1">
      <c r="A10" s="125" t="s">
        <v>22</v>
      </c>
      <c r="B10" s="339" t="s">
        <v>28</v>
      </c>
      <c r="C10" s="308">
        <v>4.05</v>
      </c>
      <c r="D10" s="209">
        <v>4.0999999999999996</v>
      </c>
      <c r="E10" s="209">
        <f>+C10-D10</f>
        <v>-4.9999999999999822E-2</v>
      </c>
      <c r="F10" s="350">
        <f>IF(OR(AND(C10-D10&lt;0,(C10-D10)/D10&gt;0),AND(C10-D10&gt;0,(C10-D10)/D10&lt;0))=TRUE,-(C10-D10)/D10*100,(C10-D10)/D10*100)</f>
        <v>-1.219512195121947</v>
      </c>
    </row>
    <row r="11" spans="1:6" ht="15.75" customHeight="1">
      <c r="A11" s="10" t="s">
        <v>23</v>
      </c>
      <c r="B11" s="339" t="s">
        <v>114</v>
      </c>
      <c r="C11" s="312">
        <v>23.9</v>
      </c>
      <c r="D11" s="211">
        <v>24</v>
      </c>
      <c r="E11" s="211">
        <f>+C11-D11</f>
        <v>-0.10000000000000142</v>
      </c>
      <c r="F11" s="211"/>
    </row>
    <row r="12" spans="1:6" s="12" customFormat="1" ht="15.75" customHeight="1">
      <c r="A12" s="214" t="s">
        <v>24</v>
      </c>
      <c r="B12" s="340" t="s">
        <v>112</v>
      </c>
      <c r="C12" s="313">
        <v>4.83</v>
      </c>
      <c r="D12" s="215">
        <v>5.04</v>
      </c>
      <c r="E12" s="215">
        <f>+C12-D12</f>
        <v>-0.20999999999999996</v>
      </c>
      <c r="F12" s="352">
        <f>IF(OR(AND(C12-D12&lt;0,(C12-D12)/D12&gt;0),AND(C12-D12&gt;0,(C12-D12)/D12&lt;0))=TRUE,-(C12-D12)/D12*100,(C12-D12)/D12*100)</f>
        <v>-4.1666666666666661</v>
      </c>
    </row>
    <row r="13" spans="1:6" ht="15.75" customHeight="1">
      <c r="A13" s="125" t="s">
        <v>25</v>
      </c>
      <c r="B13" s="339"/>
      <c r="C13" s="312"/>
      <c r="D13" s="211"/>
      <c r="E13" s="210"/>
      <c r="F13" s="211"/>
    </row>
    <row r="14" spans="1:6" s="12" customFormat="1" ht="15.75" customHeight="1">
      <c r="A14" s="125" t="s">
        <v>26</v>
      </c>
      <c r="B14" s="339" t="s">
        <v>112</v>
      </c>
      <c r="C14" s="308">
        <v>2.1579999999999999</v>
      </c>
      <c r="D14" s="209">
        <v>2.54</v>
      </c>
      <c r="E14" s="209">
        <f>+C14-D14</f>
        <v>-0.38200000000000012</v>
      </c>
      <c r="F14" s="350">
        <f>IF(OR(AND(C14-D14&lt;0,(C14-D14)/D14&gt;0),AND(C14-D14&gt;0,(C14-D14)/D14&lt;0))=TRUE,-(C14-D14)/D14*100,(C14-D14)/D14*100)</f>
        <v>-15.039370078740161</v>
      </c>
    </row>
    <row r="15" spans="1:6" ht="15.75" customHeight="1" thickBot="1">
      <c r="A15" s="216" t="s">
        <v>27</v>
      </c>
      <c r="B15" s="341" t="s">
        <v>114</v>
      </c>
      <c r="C15" s="314">
        <v>67.3</v>
      </c>
      <c r="D15" s="217">
        <v>79.2</v>
      </c>
      <c r="E15" s="217">
        <f>+C15-D15</f>
        <v>-11.900000000000006</v>
      </c>
      <c r="F15" s="353"/>
    </row>
  </sheetData>
  <mergeCells count="2">
    <mergeCell ref="A2:B2"/>
    <mergeCell ref="C1:D1"/>
  </mergeCells>
  <conditionalFormatting sqref="E9:E15 E3:E7">
    <cfRule type="expression" dxfId="9" priority="11">
      <formula>#REF!="SI"</formula>
    </cfRule>
  </conditionalFormatting>
  <conditionalFormatting sqref="E8">
    <cfRule type="expression" dxfId="8" priority="5">
      <formula>#REF!="SI"</formula>
    </cfRule>
  </conditionalFormatting>
  <pageMargins left="0.70866141732283472" right="0.70866141732283472" top="0.74803149606299213" bottom="0.74803149606299213"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expression" priority="2" id="{1542D6C5-BC61-4E64-951F-FCF6323FA4AD}">
            <xm:f>'\\ennf2001\ENI_BICOR\RELAZIONI\2019\Trimestrali-Mensili-Semestrale\Semestrale 2019\Tabelle\[Sem 2019 - Highligths.xlsm]SELEZIONE'!#REF!="SI"</xm:f>
            <x14:dxf>
              <fill>
                <patternFill>
                  <bgColor theme="0" tint="-4.9989318521683403E-2"/>
                </patternFill>
              </fill>
            </x14:dxf>
          </x14:cfRule>
          <xm:sqref>C2:D2</xm:sqref>
        </x14:conditionalFormatting>
        <x14:conditionalFormatting xmlns:xm="http://schemas.microsoft.com/office/excel/2006/main">
          <x14:cfRule type="expression" priority="1" id="{72C586D3-0F3F-4F0B-AF42-53437AF7BBA2}">
            <xm:f>'\\ennf2001\ENI_BICOR\RELAZIONI\2019\Trimestrali-Mensili-Semestrale\Semestrale 2019\Tabelle\[Sem 2019 - Highligths.xlsm]SELEZIONE'!#REF!="SI"</xm:f>
            <x14:dxf>
              <fill>
                <patternFill>
                  <bgColor theme="0" tint="-4.9989318521683403E-2"/>
                </patternFill>
              </fill>
            </x14:dxf>
          </x14:cfRule>
          <xm:sqref>E2:F2</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tabColor rgb="FF92D050"/>
    <pageSetUpPr fitToPage="1"/>
  </sheetPr>
  <dimension ref="A1:F14"/>
  <sheetViews>
    <sheetView showGridLines="0" showZeros="0" zoomScaleNormal="100" workbookViewId="0">
      <selection activeCell="E7" sqref="E7"/>
    </sheetView>
  </sheetViews>
  <sheetFormatPr defaultRowHeight="15" customHeight="1"/>
  <cols>
    <col min="1" max="1" width="51.28515625" style="80" customWidth="1"/>
    <col min="2" max="2" width="19.85546875" style="73" customWidth="1"/>
    <col min="3" max="6" width="12.85546875" style="21" customWidth="1"/>
    <col min="7" max="238" width="9.140625" style="30"/>
    <col min="239" max="239" width="47.28515625" style="30" customWidth="1"/>
    <col min="240" max="240" width="19.140625" style="30" customWidth="1"/>
    <col min="241" max="242" width="9.7109375" style="30" customWidth="1"/>
    <col min="243" max="243" width="10.28515625" style="30" customWidth="1"/>
    <col min="244" max="244" width="9.85546875" style="30" customWidth="1"/>
    <col min="245" max="494" width="9.140625" style="30"/>
    <col min="495" max="495" width="47.28515625" style="30" customWidth="1"/>
    <col min="496" max="496" width="19.140625" style="30" customWidth="1"/>
    <col min="497" max="498" width="9.7109375" style="30" customWidth="1"/>
    <col min="499" max="499" width="10.28515625" style="30" customWidth="1"/>
    <col min="500" max="500" width="9.85546875" style="30" customWidth="1"/>
    <col min="501" max="750" width="9.140625" style="30"/>
    <col min="751" max="751" width="47.28515625" style="30" customWidth="1"/>
    <col min="752" max="752" width="19.140625" style="30" customWidth="1"/>
    <col min="753" max="754" width="9.7109375" style="30" customWidth="1"/>
    <col min="755" max="755" width="10.28515625" style="30" customWidth="1"/>
    <col min="756" max="756" width="9.85546875" style="30" customWidth="1"/>
    <col min="757" max="1006" width="9.140625" style="30"/>
    <col min="1007" max="1007" width="47.28515625" style="30" customWidth="1"/>
    <col min="1008" max="1008" width="19.140625" style="30" customWidth="1"/>
    <col min="1009" max="1010" width="9.7109375" style="30" customWidth="1"/>
    <col min="1011" max="1011" width="10.28515625" style="30" customWidth="1"/>
    <col min="1012" max="1012" width="9.85546875" style="30" customWidth="1"/>
    <col min="1013" max="1262" width="9.140625" style="30"/>
    <col min="1263" max="1263" width="47.28515625" style="30" customWidth="1"/>
    <col min="1264" max="1264" width="19.140625" style="30" customWidth="1"/>
    <col min="1265" max="1266" width="9.7109375" style="30" customWidth="1"/>
    <col min="1267" max="1267" width="10.28515625" style="30" customWidth="1"/>
    <col min="1268" max="1268" width="9.85546875" style="30" customWidth="1"/>
    <col min="1269" max="1518" width="9.140625" style="30"/>
    <col min="1519" max="1519" width="47.28515625" style="30" customWidth="1"/>
    <col min="1520" max="1520" width="19.140625" style="30" customWidth="1"/>
    <col min="1521" max="1522" width="9.7109375" style="30" customWidth="1"/>
    <col min="1523" max="1523" width="10.28515625" style="30" customWidth="1"/>
    <col min="1524" max="1524" width="9.85546875" style="30" customWidth="1"/>
    <col min="1525" max="1774" width="9.140625" style="30"/>
    <col min="1775" max="1775" width="47.28515625" style="30" customWidth="1"/>
    <col min="1776" max="1776" width="19.140625" style="30" customWidth="1"/>
    <col min="1777" max="1778" width="9.7109375" style="30" customWidth="1"/>
    <col min="1779" max="1779" width="10.28515625" style="30" customWidth="1"/>
    <col min="1780" max="1780" width="9.85546875" style="30" customWidth="1"/>
    <col min="1781" max="2030" width="9.140625" style="30"/>
    <col min="2031" max="2031" width="47.28515625" style="30" customWidth="1"/>
    <col min="2032" max="2032" width="19.140625" style="30" customWidth="1"/>
    <col min="2033" max="2034" width="9.7109375" style="30" customWidth="1"/>
    <col min="2035" max="2035" width="10.28515625" style="30" customWidth="1"/>
    <col min="2036" max="2036" width="9.85546875" style="30" customWidth="1"/>
    <col min="2037" max="2286" width="9.140625" style="30"/>
    <col min="2287" max="2287" width="47.28515625" style="30" customWidth="1"/>
    <col min="2288" max="2288" width="19.140625" style="30" customWidth="1"/>
    <col min="2289" max="2290" width="9.7109375" style="30" customWidth="1"/>
    <col min="2291" max="2291" width="10.28515625" style="30" customWidth="1"/>
    <col min="2292" max="2292" width="9.85546875" style="30" customWidth="1"/>
    <col min="2293" max="2542" width="9.140625" style="30"/>
    <col min="2543" max="2543" width="47.28515625" style="30" customWidth="1"/>
    <col min="2544" max="2544" width="19.140625" style="30" customWidth="1"/>
    <col min="2545" max="2546" width="9.7109375" style="30" customWidth="1"/>
    <col min="2547" max="2547" width="10.28515625" style="30" customWidth="1"/>
    <col min="2548" max="2548" width="9.85546875" style="30" customWidth="1"/>
    <col min="2549" max="2798" width="9.140625" style="30"/>
    <col min="2799" max="2799" width="47.28515625" style="30" customWidth="1"/>
    <col min="2800" max="2800" width="19.140625" style="30" customWidth="1"/>
    <col min="2801" max="2802" width="9.7109375" style="30" customWidth="1"/>
    <col min="2803" max="2803" width="10.28515625" style="30" customWidth="1"/>
    <col min="2804" max="2804" width="9.85546875" style="30" customWidth="1"/>
    <col min="2805" max="3054" width="9.140625" style="30"/>
    <col min="3055" max="3055" width="47.28515625" style="30" customWidth="1"/>
    <col min="3056" max="3056" width="19.140625" style="30" customWidth="1"/>
    <col min="3057" max="3058" width="9.7109375" style="30" customWidth="1"/>
    <col min="3059" max="3059" width="10.28515625" style="30" customWidth="1"/>
    <col min="3060" max="3060" width="9.85546875" style="30" customWidth="1"/>
    <col min="3061" max="3310" width="9.140625" style="30"/>
    <col min="3311" max="3311" width="47.28515625" style="30" customWidth="1"/>
    <col min="3312" max="3312" width="19.140625" style="30" customWidth="1"/>
    <col min="3313" max="3314" width="9.7109375" style="30" customWidth="1"/>
    <col min="3315" max="3315" width="10.28515625" style="30" customWidth="1"/>
    <col min="3316" max="3316" width="9.85546875" style="30" customWidth="1"/>
    <col min="3317" max="3566" width="9.140625" style="30"/>
    <col min="3567" max="3567" width="47.28515625" style="30" customWidth="1"/>
    <col min="3568" max="3568" width="19.140625" style="30" customWidth="1"/>
    <col min="3569" max="3570" width="9.7109375" style="30" customWidth="1"/>
    <col min="3571" max="3571" width="10.28515625" style="30" customWidth="1"/>
    <col min="3572" max="3572" width="9.85546875" style="30" customWidth="1"/>
    <col min="3573" max="3822" width="9.140625" style="30"/>
    <col min="3823" max="3823" width="47.28515625" style="30" customWidth="1"/>
    <col min="3824" max="3824" width="19.140625" style="30" customWidth="1"/>
    <col min="3825" max="3826" width="9.7109375" style="30" customWidth="1"/>
    <col min="3827" max="3827" width="10.28515625" style="30" customWidth="1"/>
    <col min="3828" max="3828" width="9.85546875" style="30" customWidth="1"/>
    <col min="3829" max="4078" width="9.140625" style="30"/>
    <col min="4079" max="4079" width="47.28515625" style="30" customWidth="1"/>
    <col min="4080" max="4080" width="19.140625" style="30" customWidth="1"/>
    <col min="4081" max="4082" width="9.7109375" style="30" customWidth="1"/>
    <col min="4083" max="4083" width="10.28515625" style="30" customWidth="1"/>
    <col min="4084" max="4084" width="9.85546875" style="30" customWidth="1"/>
    <col min="4085" max="4334" width="9.140625" style="30"/>
    <col min="4335" max="4335" width="47.28515625" style="30" customWidth="1"/>
    <col min="4336" max="4336" width="19.140625" style="30" customWidth="1"/>
    <col min="4337" max="4338" width="9.7109375" style="30" customWidth="1"/>
    <col min="4339" max="4339" width="10.28515625" style="30" customWidth="1"/>
    <col min="4340" max="4340" width="9.85546875" style="30" customWidth="1"/>
    <col min="4341" max="4590" width="9.140625" style="30"/>
    <col min="4591" max="4591" width="47.28515625" style="30" customWidth="1"/>
    <col min="4592" max="4592" width="19.140625" style="30" customWidth="1"/>
    <col min="4593" max="4594" width="9.7109375" style="30" customWidth="1"/>
    <col min="4595" max="4595" width="10.28515625" style="30" customWidth="1"/>
    <col min="4596" max="4596" width="9.85546875" style="30" customWidth="1"/>
    <col min="4597" max="4846" width="9.140625" style="30"/>
    <col min="4847" max="4847" width="47.28515625" style="30" customWidth="1"/>
    <col min="4848" max="4848" width="19.140625" style="30" customWidth="1"/>
    <col min="4849" max="4850" width="9.7109375" style="30" customWidth="1"/>
    <col min="4851" max="4851" width="10.28515625" style="30" customWidth="1"/>
    <col min="4852" max="4852" width="9.85546875" style="30" customWidth="1"/>
    <col min="4853" max="5102" width="9.140625" style="30"/>
    <col min="5103" max="5103" width="47.28515625" style="30" customWidth="1"/>
    <col min="5104" max="5104" width="19.140625" style="30" customWidth="1"/>
    <col min="5105" max="5106" width="9.7109375" style="30" customWidth="1"/>
    <col min="5107" max="5107" width="10.28515625" style="30" customWidth="1"/>
    <col min="5108" max="5108" width="9.85546875" style="30" customWidth="1"/>
    <col min="5109" max="5358" width="9.140625" style="30"/>
    <col min="5359" max="5359" width="47.28515625" style="30" customWidth="1"/>
    <col min="5360" max="5360" width="19.140625" style="30" customWidth="1"/>
    <col min="5361" max="5362" width="9.7109375" style="30" customWidth="1"/>
    <col min="5363" max="5363" width="10.28515625" style="30" customWidth="1"/>
    <col min="5364" max="5364" width="9.85546875" style="30" customWidth="1"/>
    <col min="5365" max="5614" width="9.140625" style="30"/>
    <col min="5615" max="5615" width="47.28515625" style="30" customWidth="1"/>
    <col min="5616" max="5616" width="19.140625" style="30" customWidth="1"/>
    <col min="5617" max="5618" width="9.7109375" style="30" customWidth="1"/>
    <col min="5619" max="5619" width="10.28515625" style="30" customWidth="1"/>
    <col min="5620" max="5620" width="9.85546875" style="30" customWidth="1"/>
    <col min="5621" max="5870" width="9.140625" style="30"/>
    <col min="5871" max="5871" width="47.28515625" style="30" customWidth="1"/>
    <col min="5872" max="5872" width="19.140625" style="30" customWidth="1"/>
    <col min="5873" max="5874" width="9.7109375" style="30" customWidth="1"/>
    <col min="5875" max="5875" width="10.28515625" style="30" customWidth="1"/>
    <col min="5876" max="5876" width="9.85546875" style="30" customWidth="1"/>
    <col min="5877" max="6126" width="9.140625" style="30"/>
    <col min="6127" max="6127" width="47.28515625" style="30" customWidth="1"/>
    <col min="6128" max="6128" width="19.140625" style="30" customWidth="1"/>
    <col min="6129" max="6130" width="9.7109375" style="30" customWidth="1"/>
    <col min="6131" max="6131" width="10.28515625" style="30" customWidth="1"/>
    <col min="6132" max="6132" width="9.85546875" style="30" customWidth="1"/>
    <col min="6133" max="6382" width="9.140625" style="30"/>
    <col min="6383" max="6383" width="47.28515625" style="30" customWidth="1"/>
    <col min="6384" max="6384" width="19.140625" style="30" customWidth="1"/>
    <col min="6385" max="6386" width="9.7109375" style="30" customWidth="1"/>
    <col min="6387" max="6387" width="10.28515625" style="30" customWidth="1"/>
    <col min="6388" max="6388" width="9.85546875" style="30" customWidth="1"/>
    <col min="6389" max="6638" width="9.140625" style="30"/>
    <col min="6639" max="6639" width="47.28515625" style="30" customWidth="1"/>
    <col min="6640" max="6640" width="19.140625" style="30" customWidth="1"/>
    <col min="6641" max="6642" width="9.7109375" style="30" customWidth="1"/>
    <col min="6643" max="6643" width="10.28515625" style="30" customWidth="1"/>
    <col min="6644" max="6644" width="9.85546875" style="30" customWidth="1"/>
    <col min="6645" max="6894" width="9.140625" style="30"/>
    <col min="6895" max="6895" width="47.28515625" style="30" customWidth="1"/>
    <col min="6896" max="6896" width="19.140625" style="30" customWidth="1"/>
    <col min="6897" max="6898" width="9.7109375" style="30" customWidth="1"/>
    <col min="6899" max="6899" width="10.28515625" style="30" customWidth="1"/>
    <col min="6900" max="6900" width="9.85546875" style="30" customWidth="1"/>
    <col min="6901" max="7150" width="9.140625" style="30"/>
    <col min="7151" max="7151" width="47.28515625" style="30" customWidth="1"/>
    <col min="7152" max="7152" width="19.140625" style="30" customWidth="1"/>
    <col min="7153" max="7154" width="9.7109375" style="30" customWidth="1"/>
    <col min="7155" max="7155" width="10.28515625" style="30" customWidth="1"/>
    <col min="7156" max="7156" width="9.85546875" style="30" customWidth="1"/>
    <col min="7157" max="7406" width="9.140625" style="30"/>
    <col min="7407" max="7407" width="47.28515625" style="30" customWidth="1"/>
    <col min="7408" max="7408" width="19.140625" style="30" customWidth="1"/>
    <col min="7409" max="7410" width="9.7109375" style="30" customWidth="1"/>
    <col min="7411" max="7411" width="10.28515625" style="30" customWidth="1"/>
    <col min="7412" max="7412" width="9.85546875" style="30" customWidth="1"/>
    <col min="7413" max="7662" width="9.140625" style="30"/>
    <col min="7663" max="7663" width="47.28515625" style="30" customWidth="1"/>
    <col min="7664" max="7664" width="19.140625" style="30" customWidth="1"/>
    <col min="7665" max="7666" width="9.7109375" style="30" customWidth="1"/>
    <col min="7667" max="7667" width="10.28515625" style="30" customWidth="1"/>
    <col min="7668" max="7668" width="9.85546875" style="30" customWidth="1"/>
    <col min="7669" max="7918" width="9.140625" style="30"/>
    <col min="7919" max="7919" width="47.28515625" style="30" customWidth="1"/>
    <col min="7920" max="7920" width="19.140625" style="30" customWidth="1"/>
    <col min="7921" max="7922" width="9.7109375" style="30" customWidth="1"/>
    <col min="7923" max="7923" width="10.28515625" style="30" customWidth="1"/>
    <col min="7924" max="7924" width="9.85546875" style="30" customWidth="1"/>
    <col min="7925" max="8174" width="9.140625" style="30"/>
    <col min="8175" max="8175" width="47.28515625" style="30" customWidth="1"/>
    <col min="8176" max="8176" width="19.140625" style="30" customWidth="1"/>
    <col min="8177" max="8178" width="9.7109375" style="30" customWidth="1"/>
    <col min="8179" max="8179" width="10.28515625" style="30" customWidth="1"/>
    <col min="8180" max="8180" width="9.85546875" style="30" customWidth="1"/>
    <col min="8181" max="8430" width="9.140625" style="30"/>
    <col min="8431" max="8431" width="47.28515625" style="30" customWidth="1"/>
    <col min="8432" max="8432" width="19.140625" style="30" customWidth="1"/>
    <col min="8433" max="8434" width="9.7109375" style="30" customWidth="1"/>
    <col min="8435" max="8435" width="10.28515625" style="30" customWidth="1"/>
    <col min="8436" max="8436" width="9.85546875" style="30" customWidth="1"/>
    <col min="8437" max="8686" width="9.140625" style="30"/>
    <col min="8687" max="8687" width="47.28515625" style="30" customWidth="1"/>
    <col min="8688" max="8688" width="19.140625" style="30" customWidth="1"/>
    <col min="8689" max="8690" width="9.7109375" style="30" customWidth="1"/>
    <col min="8691" max="8691" width="10.28515625" style="30" customWidth="1"/>
    <col min="8692" max="8692" width="9.85546875" style="30" customWidth="1"/>
    <col min="8693" max="8942" width="9.140625" style="30"/>
    <col min="8943" max="8943" width="47.28515625" style="30" customWidth="1"/>
    <col min="8944" max="8944" width="19.140625" style="30" customWidth="1"/>
    <col min="8945" max="8946" width="9.7109375" style="30" customWidth="1"/>
    <col min="8947" max="8947" width="10.28515625" style="30" customWidth="1"/>
    <col min="8948" max="8948" width="9.85546875" style="30" customWidth="1"/>
    <col min="8949" max="9198" width="9.140625" style="30"/>
    <col min="9199" max="9199" width="47.28515625" style="30" customWidth="1"/>
    <col min="9200" max="9200" width="19.140625" style="30" customWidth="1"/>
    <col min="9201" max="9202" width="9.7109375" style="30" customWidth="1"/>
    <col min="9203" max="9203" width="10.28515625" style="30" customWidth="1"/>
    <col min="9204" max="9204" width="9.85546875" style="30" customWidth="1"/>
    <col min="9205" max="9454" width="9.140625" style="30"/>
    <col min="9455" max="9455" width="47.28515625" style="30" customWidth="1"/>
    <col min="9456" max="9456" width="19.140625" style="30" customWidth="1"/>
    <col min="9457" max="9458" width="9.7109375" style="30" customWidth="1"/>
    <col min="9459" max="9459" width="10.28515625" style="30" customWidth="1"/>
    <col min="9460" max="9460" width="9.85546875" style="30" customWidth="1"/>
    <col min="9461" max="9710" width="9.140625" style="30"/>
    <col min="9711" max="9711" width="47.28515625" style="30" customWidth="1"/>
    <col min="9712" max="9712" width="19.140625" style="30" customWidth="1"/>
    <col min="9713" max="9714" width="9.7109375" style="30" customWidth="1"/>
    <col min="9715" max="9715" width="10.28515625" style="30" customWidth="1"/>
    <col min="9716" max="9716" width="9.85546875" style="30" customWidth="1"/>
    <col min="9717" max="9966" width="9.140625" style="30"/>
    <col min="9967" max="9967" width="47.28515625" style="30" customWidth="1"/>
    <col min="9968" max="9968" width="19.140625" style="30" customWidth="1"/>
    <col min="9969" max="9970" width="9.7109375" style="30" customWidth="1"/>
    <col min="9971" max="9971" width="10.28515625" style="30" customWidth="1"/>
    <col min="9972" max="9972" width="9.85546875" style="30" customWidth="1"/>
    <col min="9973" max="10222" width="9.140625" style="30"/>
    <col min="10223" max="10223" width="47.28515625" style="30" customWidth="1"/>
    <col min="10224" max="10224" width="19.140625" style="30" customWidth="1"/>
    <col min="10225" max="10226" width="9.7109375" style="30" customWidth="1"/>
    <col min="10227" max="10227" width="10.28515625" style="30" customWidth="1"/>
    <col min="10228" max="10228" width="9.85546875" style="30" customWidth="1"/>
    <col min="10229" max="10478" width="9.140625" style="30"/>
    <col min="10479" max="10479" width="47.28515625" style="30" customWidth="1"/>
    <col min="10480" max="10480" width="19.140625" style="30" customWidth="1"/>
    <col min="10481" max="10482" width="9.7109375" style="30" customWidth="1"/>
    <col min="10483" max="10483" width="10.28515625" style="30" customWidth="1"/>
    <col min="10484" max="10484" width="9.85546875" style="30" customWidth="1"/>
    <col min="10485" max="10734" width="9.140625" style="30"/>
    <col min="10735" max="10735" width="47.28515625" style="30" customWidth="1"/>
    <col min="10736" max="10736" width="19.140625" style="30" customWidth="1"/>
    <col min="10737" max="10738" width="9.7109375" style="30" customWidth="1"/>
    <col min="10739" max="10739" width="10.28515625" style="30" customWidth="1"/>
    <col min="10740" max="10740" width="9.85546875" style="30" customWidth="1"/>
    <col min="10741" max="10990" width="9.140625" style="30"/>
    <col min="10991" max="10991" width="47.28515625" style="30" customWidth="1"/>
    <col min="10992" max="10992" width="19.140625" style="30" customWidth="1"/>
    <col min="10993" max="10994" width="9.7109375" style="30" customWidth="1"/>
    <col min="10995" max="10995" width="10.28515625" style="30" customWidth="1"/>
    <col min="10996" max="10996" width="9.85546875" style="30" customWidth="1"/>
    <col min="10997" max="11246" width="9.140625" style="30"/>
    <col min="11247" max="11247" width="47.28515625" style="30" customWidth="1"/>
    <col min="11248" max="11248" width="19.140625" style="30" customWidth="1"/>
    <col min="11249" max="11250" width="9.7109375" style="30" customWidth="1"/>
    <col min="11251" max="11251" width="10.28515625" style="30" customWidth="1"/>
    <col min="11252" max="11252" width="9.85546875" style="30" customWidth="1"/>
    <col min="11253" max="11502" width="9.140625" style="30"/>
    <col min="11503" max="11503" width="47.28515625" style="30" customWidth="1"/>
    <col min="11504" max="11504" width="19.140625" style="30" customWidth="1"/>
    <col min="11505" max="11506" width="9.7109375" style="30" customWidth="1"/>
    <col min="11507" max="11507" width="10.28515625" style="30" customWidth="1"/>
    <col min="11508" max="11508" width="9.85546875" style="30" customWidth="1"/>
    <col min="11509" max="11758" width="9.140625" style="30"/>
    <col min="11759" max="11759" width="47.28515625" style="30" customWidth="1"/>
    <col min="11760" max="11760" width="19.140625" style="30" customWidth="1"/>
    <col min="11761" max="11762" width="9.7109375" style="30" customWidth="1"/>
    <col min="11763" max="11763" width="10.28515625" style="30" customWidth="1"/>
    <col min="11764" max="11764" width="9.85546875" style="30" customWidth="1"/>
    <col min="11765" max="12014" width="9.140625" style="30"/>
    <col min="12015" max="12015" width="47.28515625" style="30" customWidth="1"/>
    <col min="12016" max="12016" width="19.140625" style="30" customWidth="1"/>
    <col min="12017" max="12018" width="9.7109375" style="30" customWidth="1"/>
    <col min="12019" max="12019" width="10.28515625" style="30" customWidth="1"/>
    <col min="12020" max="12020" width="9.85546875" style="30" customWidth="1"/>
    <col min="12021" max="12270" width="9.140625" style="30"/>
    <col min="12271" max="12271" width="47.28515625" style="30" customWidth="1"/>
    <col min="12272" max="12272" width="19.140625" style="30" customWidth="1"/>
    <col min="12273" max="12274" width="9.7109375" style="30" customWidth="1"/>
    <col min="12275" max="12275" width="10.28515625" style="30" customWidth="1"/>
    <col min="12276" max="12276" width="9.85546875" style="30" customWidth="1"/>
    <col min="12277" max="12526" width="9.140625" style="30"/>
    <col min="12527" max="12527" width="47.28515625" style="30" customWidth="1"/>
    <col min="12528" max="12528" width="19.140625" style="30" customWidth="1"/>
    <col min="12529" max="12530" width="9.7109375" style="30" customWidth="1"/>
    <col min="12531" max="12531" width="10.28515625" style="30" customWidth="1"/>
    <col min="12532" max="12532" width="9.85546875" style="30" customWidth="1"/>
    <col min="12533" max="12782" width="9.140625" style="30"/>
    <col min="12783" max="12783" width="47.28515625" style="30" customWidth="1"/>
    <col min="12784" max="12784" width="19.140625" style="30" customWidth="1"/>
    <col min="12785" max="12786" width="9.7109375" style="30" customWidth="1"/>
    <col min="12787" max="12787" width="10.28515625" style="30" customWidth="1"/>
    <col min="12788" max="12788" width="9.85546875" style="30" customWidth="1"/>
    <col min="12789" max="13038" width="9.140625" style="30"/>
    <col min="13039" max="13039" width="47.28515625" style="30" customWidth="1"/>
    <col min="13040" max="13040" width="19.140625" style="30" customWidth="1"/>
    <col min="13041" max="13042" width="9.7109375" style="30" customWidth="1"/>
    <col min="13043" max="13043" width="10.28515625" style="30" customWidth="1"/>
    <col min="13044" max="13044" width="9.85546875" style="30" customWidth="1"/>
    <col min="13045" max="13294" width="9.140625" style="30"/>
    <col min="13295" max="13295" width="47.28515625" style="30" customWidth="1"/>
    <col min="13296" max="13296" width="19.140625" style="30" customWidth="1"/>
    <col min="13297" max="13298" width="9.7109375" style="30" customWidth="1"/>
    <col min="13299" max="13299" width="10.28515625" style="30" customWidth="1"/>
    <col min="13300" max="13300" width="9.85546875" style="30" customWidth="1"/>
    <col min="13301" max="13550" width="9.140625" style="30"/>
    <col min="13551" max="13551" width="47.28515625" style="30" customWidth="1"/>
    <col min="13552" max="13552" width="19.140625" style="30" customWidth="1"/>
    <col min="13553" max="13554" width="9.7109375" style="30" customWidth="1"/>
    <col min="13555" max="13555" width="10.28515625" style="30" customWidth="1"/>
    <col min="13556" max="13556" width="9.85546875" style="30" customWidth="1"/>
    <col min="13557" max="13806" width="9.140625" style="30"/>
    <col min="13807" max="13807" width="47.28515625" style="30" customWidth="1"/>
    <col min="13808" max="13808" width="19.140625" style="30" customWidth="1"/>
    <col min="13809" max="13810" width="9.7109375" style="30" customWidth="1"/>
    <col min="13811" max="13811" width="10.28515625" style="30" customWidth="1"/>
    <col min="13812" max="13812" width="9.85546875" style="30" customWidth="1"/>
    <col min="13813" max="14062" width="9.140625" style="30"/>
    <col min="14063" max="14063" width="47.28515625" style="30" customWidth="1"/>
    <col min="14064" max="14064" width="19.140625" style="30" customWidth="1"/>
    <col min="14065" max="14066" width="9.7109375" style="30" customWidth="1"/>
    <col min="14067" max="14067" width="10.28515625" style="30" customWidth="1"/>
    <col min="14068" max="14068" width="9.85546875" style="30" customWidth="1"/>
    <col min="14069" max="14318" width="9.140625" style="30"/>
    <col min="14319" max="14319" width="47.28515625" style="30" customWidth="1"/>
    <col min="14320" max="14320" width="19.140625" style="30" customWidth="1"/>
    <col min="14321" max="14322" width="9.7109375" style="30" customWidth="1"/>
    <col min="14323" max="14323" width="10.28515625" style="30" customWidth="1"/>
    <col min="14324" max="14324" width="9.85546875" style="30" customWidth="1"/>
    <col min="14325" max="14574" width="9.140625" style="30"/>
    <col min="14575" max="14575" width="47.28515625" style="30" customWidth="1"/>
    <col min="14576" max="14576" width="19.140625" style="30" customWidth="1"/>
    <col min="14577" max="14578" width="9.7109375" style="30" customWidth="1"/>
    <col min="14579" max="14579" width="10.28515625" style="30" customWidth="1"/>
    <col min="14580" max="14580" width="9.85546875" style="30" customWidth="1"/>
    <col min="14581" max="14830" width="9.140625" style="30"/>
    <col min="14831" max="14831" width="47.28515625" style="30" customWidth="1"/>
    <col min="14832" max="14832" width="19.140625" style="30" customWidth="1"/>
    <col min="14833" max="14834" width="9.7109375" style="30" customWidth="1"/>
    <col min="14835" max="14835" width="10.28515625" style="30" customWidth="1"/>
    <col min="14836" max="14836" width="9.85546875" style="30" customWidth="1"/>
    <col min="14837" max="15086" width="9.140625" style="30"/>
    <col min="15087" max="15087" width="47.28515625" style="30" customWidth="1"/>
    <col min="15088" max="15088" width="19.140625" style="30" customWidth="1"/>
    <col min="15089" max="15090" width="9.7109375" style="30" customWidth="1"/>
    <col min="15091" max="15091" width="10.28515625" style="30" customWidth="1"/>
    <col min="15092" max="15092" width="9.85546875" style="30" customWidth="1"/>
    <col min="15093" max="15342" width="9.140625" style="30"/>
    <col min="15343" max="15343" width="47.28515625" style="30" customWidth="1"/>
    <col min="15344" max="15344" width="19.140625" style="30" customWidth="1"/>
    <col min="15345" max="15346" width="9.7109375" style="30" customWidth="1"/>
    <col min="15347" max="15347" width="10.28515625" style="30" customWidth="1"/>
    <col min="15348" max="15348" width="9.85546875" style="30" customWidth="1"/>
    <col min="15349" max="15598" width="9.140625" style="30"/>
    <col min="15599" max="15599" width="47.28515625" style="30" customWidth="1"/>
    <col min="15600" max="15600" width="19.140625" style="30" customWidth="1"/>
    <col min="15601" max="15602" width="9.7109375" style="30" customWidth="1"/>
    <col min="15603" max="15603" width="10.28515625" style="30" customWidth="1"/>
    <col min="15604" max="15604" width="9.85546875" style="30" customWidth="1"/>
    <col min="15605" max="15854" width="9.140625" style="30"/>
    <col min="15855" max="15855" width="47.28515625" style="30" customWidth="1"/>
    <col min="15856" max="15856" width="19.140625" style="30" customWidth="1"/>
    <col min="15857" max="15858" width="9.7109375" style="30" customWidth="1"/>
    <col min="15859" max="15859" width="10.28515625" style="30" customWidth="1"/>
    <col min="15860" max="15860" width="9.85546875" style="30" customWidth="1"/>
    <col min="15861" max="16110" width="9.140625" style="30"/>
    <col min="16111" max="16111" width="47.28515625" style="30" customWidth="1"/>
    <col min="16112" max="16112" width="19.140625" style="30" customWidth="1"/>
    <col min="16113" max="16114" width="9.7109375" style="30" customWidth="1"/>
    <col min="16115" max="16115" width="10.28515625" style="30" customWidth="1"/>
    <col min="16116" max="16116" width="9.85546875" style="30" customWidth="1"/>
    <col min="16117" max="16384" width="9.140625" style="30"/>
  </cols>
  <sheetData>
    <row r="1" spans="1:6" s="16" customFormat="1" ht="21" customHeight="1">
      <c r="A1" s="50" t="s">
        <v>102</v>
      </c>
      <c r="B1" s="51"/>
    </row>
    <row r="2" spans="1:6" s="16" customFormat="1" ht="15" customHeight="1">
      <c r="A2" s="54"/>
      <c r="B2" s="55"/>
      <c r="C2" s="408" t="s">
        <v>50</v>
      </c>
      <c r="D2" s="408"/>
      <c r="E2" s="118"/>
      <c r="F2"/>
    </row>
    <row r="3" spans="1:6" ht="19.5" customHeight="1" thickBot="1">
      <c r="A3" s="219"/>
      <c r="B3" s="338" t="s">
        <v>112</v>
      </c>
      <c r="C3" s="128">
        <v>2019</v>
      </c>
      <c r="D3" s="132">
        <v>2018</v>
      </c>
      <c r="E3" s="132" t="s">
        <v>49</v>
      </c>
      <c r="F3" s="132" t="s">
        <v>56</v>
      </c>
    </row>
    <row r="4" spans="1:6" ht="18.75" customHeight="1">
      <c r="A4" s="220" t="s">
        <v>59</v>
      </c>
      <c r="B4" s="221"/>
      <c r="C4" s="315">
        <v>2.86</v>
      </c>
      <c r="D4" s="222">
        <v>2.88</v>
      </c>
      <c r="E4" s="223">
        <f t="shared" ref="E4:E14" si="0">+C4-D4</f>
        <v>-2.0000000000000018E-2</v>
      </c>
      <c r="F4" s="224">
        <f>IF(OR(AND(C4-D4&lt;0,(C4-D4)/D4&gt;0),AND(C4-D4&gt;0,(C4-D4)/D4&lt;0))=TRUE,-(C4-D4)/D4*100,(C4-D4)/D4*100)</f>
        <v>-0.69444444444444509</v>
      </c>
    </row>
    <row r="5" spans="1:6" ht="18.75" customHeight="1">
      <c r="A5" s="218" t="s">
        <v>60</v>
      </c>
      <c r="C5" s="316">
        <v>3.67</v>
      </c>
      <c r="D5" s="74">
        <v>3.57</v>
      </c>
      <c r="E5" s="75">
        <f t="shared" si="0"/>
        <v>0.10000000000000009</v>
      </c>
      <c r="F5" s="76">
        <f t="shared" ref="F5:F8" si="1">IF(OR(AND(C5-D5&lt;0,(C5-D5)/D5&gt;0),AND(C5-D5&gt;0,(C5-D5)/D5&lt;0))=TRUE,-(C5-D5)/D5*100,(C5-D5)/D5*100)</f>
        <v>2.8011204481792742</v>
      </c>
    </row>
    <row r="6" spans="1:6" ht="18.75" customHeight="1">
      <c r="A6" s="218" t="s">
        <v>61</v>
      </c>
      <c r="C6" s="316">
        <v>0.42</v>
      </c>
      <c r="D6" s="74">
        <v>0.49</v>
      </c>
      <c r="E6" s="75">
        <f t="shared" si="0"/>
        <v>-7.0000000000000007E-2</v>
      </c>
      <c r="F6" s="76">
        <f t="shared" si="1"/>
        <v>-14.285714285714288</v>
      </c>
    </row>
    <row r="7" spans="1:6" s="77" customFormat="1" ht="18.75" customHeight="1">
      <c r="A7" s="218" t="s">
        <v>62</v>
      </c>
      <c r="B7" s="73"/>
      <c r="C7" s="316">
        <v>5.69</v>
      </c>
      <c r="D7" s="75">
        <v>5.63</v>
      </c>
      <c r="E7" s="75">
        <f t="shared" si="0"/>
        <v>6.0000000000000497E-2</v>
      </c>
      <c r="F7" s="76">
        <f t="shared" si="1"/>
        <v>1.0657193605683926</v>
      </c>
    </row>
    <row r="8" spans="1:6" ht="18.75" customHeight="1">
      <c r="A8" s="225" t="s">
        <v>63</v>
      </c>
      <c r="B8" s="226"/>
      <c r="C8" s="317">
        <f>SUM(C4:C7)</f>
        <v>12.64</v>
      </c>
      <c r="D8" s="227">
        <f>SUM(D4:D7)</f>
        <v>12.57</v>
      </c>
      <c r="E8" s="228">
        <f t="shared" si="0"/>
        <v>7.0000000000000284E-2</v>
      </c>
      <c r="F8" s="229">
        <f t="shared" si="1"/>
        <v>0.55688146380270709</v>
      </c>
    </row>
    <row r="9" spans="1:6" ht="18.75" customHeight="1">
      <c r="A9" s="218" t="s">
        <v>64</v>
      </c>
      <c r="C9" s="316">
        <v>1.19</v>
      </c>
      <c r="D9" s="74">
        <v>1.22</v>
      </c>
      <c r="E9" s="75">
        <f t="shared" si="0"/>
        <v>-3.0000000000000027E-2</v>
      </c>
      <c r="F9" s="76">
        <f t="shared" ref="F9:F14" si="2">IF(OR(AND(C9-D9&lt;0,(C9-D9)/D9&gt;0),AND(C9-D9&gt;0,(C9-D9)/D9&lt;0))=TRUE,-(C9-D9)/D9*100,(C9-D9)/D9*100)</f>
        <v>-2.4590163934426252</v>
      </c>
    </row>
    <row r="10" spans="1:6" s="78" customFormat="1" ht="18.75" customHeight="1">
      <c r="A10" s="218" t="s">
        <v>65</v>
      </c>
      <c r="B10" s="73"/>
      <c r="C10" s="316">
        <v>1.1599999999999999</v>
      </c>
      <c r="D10" s="74">
        <v>1.47</v>
      </c>
      <c r="E10" s="75">
        <f t="shared" si="0"/>
        <v>-0.31000000000000005</v>
      </c>
      <c r="F10" s="76">
        <f t="shared" si="2"/>
        <v>-21.088435374149665</v>
      </c>
    </row>
    <row r="11" spans="1:6" ht="18.75" customHeight="1">
      <c r="A11" s="218" t="s">
        <v>66</v>
      </c>
      <c r="B11" s="79"/>
      <c r="C11" s="316">
        <v>0.23</v>
      </c>
      <c r="D11" s="74">
        <v>0.23</v>
      </c>
      <c r="E11" s="75">
        <f t="shared" si="0"/>
        <v>0</v>
      </c>
      <c r="F11" s="76">
        <f t="shared" si="2"/>
        <v>0</v>
      </c>
    </row>
    <row r="12" spans="1:6" s="77" customFormat="1" ht="18.75" customHeight="1">
      <c r="A12" s="218" t="s">
        <v>62</v>
      </c>
      <c r="B12" s="73"/>
      <c r="C12" s="316">
        <v>0.59</v>
      </c>
      <c r="D12" s="74">
        <v>0.56999999999999995</v>
      </c>
      <c r="E12" s="75">
        <f t="shared" si="0"/>
        <v>2.0000000000000018E-2</v>
      </c>
      <c r="F12" s="76">
        <f t="shared" si="2"/>
        <v>3.5087719298245648</v>
      </c>
    </row>
    <row r="13" spans="1:6" s="77" customFormat="1" ht="18.75" customHeight="1">
      <c r="A13" s="230" t="s">
        <v>67</v>
      </c>
      <c r="B13" s="231"/>
      <c r="C13" s="317">
        <f>+C9+C10+C11+C12</f>
        <v>3.1699999999999995</v>
      </c>
      <c r="D13" s="227">
        <f>+D9+D10+D11+D12</f>
        <v>3.4899999999999998</v>
      </c>
      <c r="E13" s="228">
        <f t="shared" si="0"/>
        <v>-0.32000000000000028</v>
      </c>
      <c r="F13" s="229">
        <f t="shared" si="2"/>
        <v>-9.1690544412607551</v>
      </c>
    </row>
    <row r="14" spans="1:6" ht="18.75" customHeight="1" thickBot="1">
      <c r="A14" s="232" t="s">
        <v>68</v>
      </c>
      <c r="B14" s="233"/>
      <c r="C14" s="318">
        <f>+C8+C13</f>
        <v>15.81</v>
      </c>
      <c r="D14" s="234">
        <f>+D8+D13</f>
        <v>16.059999999999999</v>
      </c>
      <c r="E14" s="235">
        <f t="shared" si="0"/>
        <v>-0.24999999999999822</v>
      </c>
      <c r="F14" s="236">
        <f t="shared" si="2"/>
        <v>-1.5566625155666143</v>
      </c>
    </row>
  </sheetData>
  <mergeCells count="1">
    <mergeCell ref="C2:D2"/>
  </mergeCells>
  <pageMargins left="0.23" right="0.27" top="0.28999999999999998" bottom="0.31" header="0.17" footer="0.21"/>
  <pageSetup paperSize="9" orientation="landscape"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2" id="{E9807B6B-A7A1-4AD9-B359-6A63278160A4}">
            <xm:f>'\\ennf2001\ENI_BICOR\RELAZIONI\2019\Trimestrali-Mensili-Semestrale\Semestrale 2019\Tabelle\[Sem 2019 - Highligths.xlsm]SELEZIONE'!#REF!="SI"</xm:f>
            <x14:dxf>
              <fill>
                <patternFill>
                  <bgColor theme="0" tint="-4.9989318521683403E-2"/>
                </patternFill>
              </fill>
            </x14:dxf>
          </x14:cfRule>
          <xm:sqref>C3:D3</xm:sqref>
        </x14:conditionalFormatting>
        <x14:conditionalFormatting xmlns:xm="http://schemas.microsoft.com/office/excel/2006/main">
          <x14:cfRule type="expression" priority="1" id="{A841EA0B-C789-4231-B0EC-3F6A8B1F8AE9}">
            <xm:f>'\\ennf2001\ENI_BICOR\RELAZIONI\2019\Trimestrali-Mensili-Semestrale\Semestrale 2019\Tabelle\[Sem 2019 - Highligths.xlsm]SELEZIONE'!#REF!="SI"</xm:f>
            <x14:dxf>
              <fill>
                <patternFill>
                  <bgColor theme="0" tint="-4.9989318521683403E-2"/>
                </patternFill>
              </fill>
            </x14:dxf>
          </x14:cfRule>
          <xm:sqref>E3:F3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6</vt:i4>
      </vt:variant>
    </vt:vector>
  </HeadingPairs>
  <TitlesOfParts>
    <vt:vector size="17" baseType="lpstr">
      <vt:lpstr>E&amp;P Hydrocarbon production </vt:lpstr>
      <vt:lpstr>E&amp;P production by region</vt:lpstr>
      <vt:lpstr>G&amp;P Gas sales</vt:lpstr>
      <vt:lpstr>G&amp;P Supply of natural gas</vt:lpstr>
      <vt:lpstr>G&amp;P Gas sales by entity</vt:lpstr>
      <vt:lpstr>G&amp;P LNG sales</vt:lpstr>
      <vt:lpstr>G&amp;P Gas sales by market</vt:lpstr>
      <vt:lpstr>R&amp;M operative data</vt:lpstr>
      <vt:lpstr>R&amp;M Product sales by market</vt:lpstr>
      <vt:lpstr>R&amp;M_Sales of refined products</vt:lpstr>
      <vt:lpstr>Chemicals</vt:lpstr>
      <vt:lpstr>'E&amp;P Hydrocarbon production '!Area_stampa</vt:lpstr>
      <vt:lpstr>'E&amp;P production by region'!Area_stampa</vt:lpstr>
      <vt:lpstr>'G&amp;P Gas sales'!Area_stampa</vt:lpstr>
      <vt:lpstr>'G&amp;P Supply of natural gas'!Area_stampa</vt:lpstr>
      <vt:lpstr>'R&amp;M operative data'!Area_stampa</vt:lpstr>
      <vt:lpstr>'R&amp;M Product sales by market'!Area_stampa</vt:lpstr>
    </vt:vector>
  </TitlesOfParts>
  <Company>eni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eni S.p.A.</dc:creator>
  <cp:lastModifiedBy>eni S.p.A.</cp:lastModifiedBy>
  <cp:lastPrinted>2019-04-17T10:07:11Z</cp:lastPrinted>
  <dcterms:created xsi:type="dcterms:W3CDTF">2017-10-30T13:59:09Z</dcterms:created>
  <dcterms:modified xsi:type="dcterms:W3CDTF">2019-08-05T09:51:52Z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